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58B6DD9-7356-4C61-BC22-2F3406649D28}" xr6:coauthVersionLast="47" xr6:coauthVersionMax="47" xr10:uidLastSave="{00000000-0000-0000-0000-000000000000}"/>
  <bookViews>
    <workbookView xWindow="-120" yWindow="-120" windowWidth="20640" windowHeight="11160" activeTab="8" xr2:uid="{00000000-000D-0000-FFFF-FFFF00000000}"/>
  </bookViews>
  <sheets>
    <sheet name="1VŠ" sheetId="8" r:id="rId1"/>
    <sheet name="1SŠ" sheetId="9" r:id="rId2"/>
    <sheet name="1P" sheetId="10" r:id="rId3"/>
    <sheet name="2VŠ" sheetId="11" r:id="rId4"/>
    <sheet name="2SŠ" sheetId="12" r:id="rId5"/>
    <sheet name="2P" sheetId="13" r:id="rId6"/>
    <sheet name="3VŠ" sheetId="1" r:id="rId7"/>
    <sheet name="3SŠ" sheetId="2" r:id="rId8"/>
    <sheet name="3P" sheetId="3" r:id="rId9"/>
    <sheet name="VŠ Kopā" sheetId="5" r:id="rId10"/>
    <sheet name="ŠS Kopā" sheetId="6" r:id="rId11"/>
    <sheet name="P kopā" sheetId="7" r:id="rId12"/>
    <sheet name="VĀRDI" sheetId="14" state="hidden" r:id="rId13"/>
  </sheets>
  <definedNames>
    <definedName name="_xlnm.Print_Area" localSheetId="2">'1P'!$A$1:$R$24</definedName>
    <definedName name="_xlnm.Print_Area" localSheetId="1">'1SŠ'!$A$1:$R$11</definedName>
    <definedName name="_xlnm.Print_Area" localSheetId="0">'1VŠ'!$A$1:$R$11</definedName>
    <definedName name="_xlnm.Print_Area" localSheetId="4">'2SŠ'!$A$1:$R$11</definedName>
    <definedName name="_xlnm.Print_Area" localSheetId="3">'2VŠ'!$A$1:$R$15</definedName>
    <definedName name="_xlnm.Print_Area" localSheetId="8">'3P'!$A$1:$R$23</definedName>
    <definedName name="_xlnm.Print_Area" localSheetId="7">'3SŠ'!$A$1:$R$14</definedName>
    <definedName name="_xlnm.Print_Area" localSheetId="6">'3VŠ'!$A$1:$R$16</definedName>
    <definedName name="_xlnm.Print_Area" localSheetId="11">'P kopā'!$A$1:$U$33</definedName>
    <definedName name="_xlnm.Print_Area" localSheetId="10">'ŠS Kopā'!$A$1:$U$16</definedName>
    <definedName name="_xlnm.Print_Area" localSheetId="9">'VŠ Kopā'!$A$1:$U$20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3" l="1"/>
  <c r="P15" i="1" l="1"/>
  <c r="F13" i="2"/>
  <c r="F5" i="2"/>
  <c r="F9" i="3"/>
  <c r="F16" i="3"/>
  <c r="N9" i="7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AA44" i="7" l="1"/>
  <c r="AA55" i="7"/>
  <c r="AA56" i="7"/>
  <c r="AA57" i="7"/>
  <c r="AA58" i="7"/>
  <c r="AA59" i="7"/>
  <c r="AA60" i="7"/>
  <c r="AA61" i="7"/>
  <c r="AA62" i="7"/>
  <c r="AA63" i="7"/>
  <c r="AA64" i="7"/>
  <c r="Z46" i="7"/>
  <c r="Z47" i="7"/>
  <c r="Z49" i="7"/>
  <c r="Z51" i="7"/>
  <c r="Z53" i="7"/>
  <c r="Z54" i="7"/>
  <c r="Z55" i="7"/>
  <c r="Z56" i="7"/>
  <c r="Z57" i="7"/>
  <c r="Z58" i="7"/>
  <c r="Z59" i="7"/>
  <c r="Z60" i="7"/>
  <c r="Z61" i="7"/>
  <c r="Z62" i="7"/>
  <c r="Z63" i="7"/>
  <c r="Z64" i="7"/>
  <c r="Y28" i="7"/>
  <c r="Y30" i="7"/>
  <c r="Y35" i="7"/>
  <c r="Y36" i="7"/>
  <c r="Y37" i="7"/>
  <c r="Y38" i="7"/>
  <c r="Y40" i="7"/>
  <c r="Y42" i="7"/>
  <c r="Y43" i="7"/>
  <c r="Y45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Z14" i="6"/>
  <c r="Z15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Z9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Y13" i="5"/>
  <c r="Y15" i="5"/>
  <c r="Y16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V45" i="7" l="1"/>
  <c r="W46" i="7"/>
  <c r="V47" i="7"/>
  <c r="W47" i="7"/>
  <c r="V48" i="7"/>
  <c r="V49" i="7"/>
  <c r="W49" i="7"/>
  <c r="V50" i="7"/>
  <c r="V51" i="7"/>
  <c r="W51" i="7"/>
  <c r="V52" i="7"/>
  <c r="V53" i="7"/>
  <c r="W53" i="7"/>
  <c r="V54" i="7"/>
  <c r="W54" i="7"/>
  <c r="V55" i="7"/>
  <c r="W55" i="7"/>
  <c r="X55" i="7"/>
  <c r="V56" i="7"/>
  <c r="W56" i="7"/>
  <c r="X56" i="7"/>
  <c r="V57" i="7"/>
  <c r="W57" i="7"/>
  <c r="X57" i="7"/>
  <c r="W58" i="7"/>
  <c r="V59" i="7"/>
  <c r="W59" i="7"/>
  <c r="X59" i="7"/>
  <c r="V60" i="7"/>
  <c r="W60" i="7"/>
  <c r="X60" i="7"/>
  <c r="V61" i="7"/>
  <c r="W61" i="7"/>
  <c r="X61" i="7"/>
  <c r="V62" i="7"/>
  <c r="W62" i="7"/>
  <c r="X62" i="7"/>
  <c r="V63" i="7"/>
  <c r="W63" i="7"/>
  <c r="X63" i="7"/>
  <c r="V64" i="7"/>
  <c r="W64" i="7"/>
  <c r="X64" i="7"/>
  <c r="P16" i="3" l="1"/>
  <c r="X45" i="7" s="1"/>
  <c r="P10" i="3"/>
  <c r="X46" i="7" s="1"/>
  <c r="P17" i="3"/>
  <c r="P15" i="3"/>
  <c r="P21" i="3"/>
  <c r="P18" i="3"/>
  <c r="P8" i="3"/>
  <c r="Q7" i="7" s="1"/>
  <c r="P6" i="3"/>
  <c r="X48" i="7" s="1"/>
  <c r="P19" i="3"/>
  <c r="X50" i="7" s="1"/>
  <c r="P7" i="3"/>
  <c r="P11" i="3"/>
  <c r="X51" i="7" s="1"/>
  <c r="P22" i="3"/>
  <c r="P13" i="3"/>
  <c r="P20" i="3"/>
  <c r="P12" i="3"/>
  <c r="X52" i="7" s="1"/>
  <c r="P14" i="3"/>
  <c r="P5" i="3"/>
  <c r="X53" i="7"/>
  <c r="X54" i="7"/>
  <c r="P13" i="2"/>
  <c r="P5" i="2"/>
  <c r="P12" i="2"/>
  <c r="P9" i="2"/>
  <c r="P6" i="2"/>
  <c r="P7" i="2"/>
  <c r="P11" i="2"/>
  <c r="P10" i="2"/>
  <c r="P8" i="2"/>
  <c r="P14" i="2"/>
  <c r="P8" i="1"/>
  <c r="P12" i="1"/>
  <c r="P16" i="1"/>
  <c r="P13" i="1"/>
  <c r="P6" i="1"/>
  <c r="P5" i="1"/>
  <c r="P14" i="1"/>
  <c r="P7" i="1"/>
  <c r="P11" i="1"/>
  <c r="P10" i="1"/>
  <c r="P9" i="1"/>
  <c r="P6" i="12"/>
  <c r="P7" i="12"/>
  <c r="P5" i="12"/>
  <c r="P11" i="12"/>
  <c r="P8" i="12"/>
  <c r="P10" i="12"/>
  <c r="P9" i="12"/>
  <c r="P11" i="8"/>
  <c r="P10" i="8"/>
  <c r="P9" i="8"/>
  <c r="P8" i="8"/>
  <c r="P7" i="8"/>
  <c r="P6" i="8"/>
  <c r="P5" i="8"/>
  <c r="P12" i="9"/>
  <c r="P11" i="9"/>
  <c r="P10" i="9"/>
  <c r="P9" i="9"/>
  <c r="P8" i="9"/>
  <c r="P7" i="9"/>
  <c r="P6" i="9"/>
  <c r="P5" i="9"/>
  <c r="P11" i="10"/>
  <c r="P12" i="10"/>
  <c r="P9" i="10"/>
  <c r="P10" i="10"/>
  <c r="P7" i="10"/>
  <c r="P20" i="10"/>
  <c r="P23" i="10"/>
  <c r="V46" i="7"/>
  <c r="P14" i="10"/>
  <c r="P16" i="10"/>
  <c r="P21" i="10"/>
  <c r="P15" i="10"/>
  <c r="P18" i="10"/>
  <c r="P13" i="10"/>
  <c r="P17" i="10"/>
  <c r="P5" i="10"/>
  <c r="P22" i="10"/>
  <c r="P19" i="10"/>
  <c r="P24" i="10"/>
  <c r="P8" i="10"/>
  <c r="P6" i="10"/>
  <c r="P15" i="11"/>
  <c r="P5" i="11"/>
  <c r="P8" i="11"/>
  <c r="P9" i="11"/>
  <c r="P10" i="11"/>
  <c r="P14" i="11"/>
  <c r="P7" i="11"/>
  <c r="P11" i="11"/>
  <c r="P6" i="11"/>
  <c r="P13" i="11"/>
  <c r="P12" i="11"/>
  <c r="P5" i="13"/>
  <c r="P7" i="13"/>
  <c r="P6" i="13"/>
  <c r="W52" i="7" s="1"/>
  <c r="P17" i="13"/>
  <c r="P15" i="13"/>
  <c r="P16" i="13"/>
  <c r="W45" i="7" s="1"/>
  <c r="P8" i="13"/>
  <c r="P11" i="13"/>
  <c r="P22" i="13"/>
  <c r="W48" i="7" s="1"/>
  <c r="P14" i="13"/>
  <c r="P12" i="13"/>
  <c r="P10" i="13"/>
  <c r="P13" i="13"/>
  <c r="W50" i="7" s="1"/>
  <c r="P20" i="13"/>
  <c r="P18" i="13"/>
  <c r="P9" i="13"/>
  <c r="P21" i="13"/>
  <c r="P19" i="13"/>
  <c r="X47" i="7" l="1"/>
  <c r="X49" i="7"/>
  <c r="V58" i="7"/>
  <c r="X58" i="7"/>
  <c r="Q5" i="7"/>
  <c r="Q18" i="7"/>
  <c r="Q10" i="7"/>
  <c r="Q12" i="7"/>
  <c r="Q9" i="7"/>
  <c r="Q11" i="7"/>
  <c r="Q25" i="7"/>
  <c r="Q19" i="7"/>
  <c r="Q17" i="7"/>
  <c r="Q15" i="7"/>
  <c r="Q27" i="7"/>
  <c r="Q21" i="7"/>
  <c r="Q29" i="7"/>
  <c r="Q33" i="7"/>
  <c r="Q22" i="7"/>
  <c r="Q23" i="7"/>
  <c r="Q31" i="7"/>
  <c r="Q28" i="7"/>
  <c r="Q30" i="7"/>
  <c r="Q13" i="7"/>
  <c r="Q20" i="7"/>
  <c r="Q14" i="7"/>
  <c r="Q32" i="7"/>
  <c r="Q8" i="7"/>
  <c r="Q16" i="7"/>
  <c r="Q6" i="7"/>
  <c r="Q26" i="7"/>
  <c r="Q24" i="7"/>
  <c r="P25" i="7"/>
  <c r="P27" i="7"/>
  <c r="P33" i="7"/>
  <c r="P31" i="7"/>
  <c r="P30" i="7"/>
  <c r="P20" i="7"/>
  <c r="O25" i="7"/>
  <c r="O27" i="7"/>
  <c r="O33" i="7"/>
  <c r="O31" i="7"/>
  <c r="O30" i="7"/>
  <c r="O20" i="7"/>
  <c r="N25" i="7"/>
  <c r="N27" i="7"/>
  <c r="N33" i="7"/>
  <c r="N31" i="7"/>
  <c r="N30" i="7"/>
  <c r="N20" i="7"/>
  <c r="K33" i="7"/>
  <c r="K31" i="7"/>
  <c r="J33" i="7"/>
  <c r="J31" i="7"/>
  <c r="I33" i="7"/>
  <c r="I31" i="7"/>
  <c r="F14" i="7"/>
  <c r="F32" i="7"/>
  <c r="F8" i="7"/>
  <c r="F16" i="7"/>
  <c r="F26" i="7"/>
  <c r="F24" i="7"/>
  <c r="E14" i="7"/>
  <c r="E32" i="7"/>
  <c r="E8" i="7"/>
  <c r="E16" i="7"/>
  <c r="E26" i="7"/>
  <c r="E24" i="7"/>
  <c r="D14" i="7"/>
  <c r="D32" i="7"/>
  <c r="D8" i="7"/>
  <c r="D16" i="7"/>
  <c r="D26" i="7"/>
  <c r="D24" i="7"/>
  <c r="K14" i="6"/>
  <c r="K15" i="6"/>
  <c r="K16" i="6"/>
  <c r="J14" i="6"/>
  <c r="J15" i="6"/>
  <c r="J16" i="6"/>
  <c r="I14" i="6"/>
  <c r="I15" i="6"/>
  <c r="I16" i="6"/>
  <c r="F11" i="6"/>
  <c r="F5" i="6"/>
  <c r="F14" i="6"/>
  <c r="F15" i="6"/>
  <c r="F16" i="6"/>
  <c r="E11" i="6"/>
  <c r="E5" i="6"/>
  <c r="E14" i="6"/>
  <c r="E15" i="6"/>
  <c r="E16" i="6"/>
  <c r="D11" i="6"/>
  <c r="D5" i="6"/>
  <c r="D14" i="6"/>
  <c r="D15" i="6"/>
  <c r="D16" i="6"/>
  <c r="K17" i="5"/>
  <c r="K19" i="5"/>
  <c r="K20" i="5"/>
  <c r="J17" i="5"/>
  <c r="J19" i="5"/>
  <c r="J20" i="5"/>
  <c r="I17" i="5"/>
  <c r="I19" i="5"/>
  <c r="I20" i="5"/>
  <c r="F12" i="5"/>
  <c r="F7" i="5"/>
  <c r="F5" i="5"/>
  <c r="F15" i="5"/>
  <c r="F8" i="5"/>
  <c r="F19" i="5"/>
  <c r="F20" i="5"/>
  <c r="E12" i="5"/>
  <c r="E7" i="5"/>
  <c r="E5" i="5"/>
  <c r="E15" i="5"/>
  <c r="E8" i="5"/>
  <c r="E19" i="5"/>
  <c r="E20" i="5"/>
  <c r="D12" i="5"/>
  <c r="D7" i="5"/>
  <c r="D5" i="5"/>
  <c r="D15" i="5"/>
  <c r="D8" i="5"/>
  <c r="D19" i="5"/>
  <c r="D20" i="5"/>
  <c r="M33" i="7" l="1"/>
  <c r="H8" i="5"/>
  <c r="M14" i="6"/>
  <c r="M31" i="7"/>
  <c r="H7" i="5"/>
  <c r="M17" i="5"/>
  <c r="M16" i="6"/>
  <c r="M20" i="5"/>
  <c r="M15" i="6"/>
  <c r="M19" i="5"/>
  <c r="H12" i="5"/>
  <c r="H24" i="7"/>
  <c r="H8" i="7"/>
  <c r="H26" i="7"/>
  <c r="H32" i="7"/>
  <c r="R20" i="7"/>
  <c r="R27" i="7"/>
  <c r="R30" i="7"/>
  <c r="R33" i="7"/>
  <c r="R31" i="7"/>
  <c r="R25" i="7"/>
  <c r="H14" i="7"/>
  <c r="H16" i="7"/>
  <c r="H5" i="5"/>
  <c r="H19" i="5"/>
  <c r="H15" i="5"/>
  <c r="H20" i="5"/>
  <c r="H5" i="6"/>
  <c r="H11" i="6"/>
  <c r="H16" i="6"/>
  <c r="H15" i="6"/>
  <c r="H14" i="6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5" i="5"/>
  <c r="Q11" i="5"/>
  <c r="Q6" i="5"/>
  <c r="Q17" i="5"/>
  <c r="Q14" i="5"/>
  <c r="Q10" i="5"/>
  <c r="Q18" i="5"/>
  <c r="Q16" i="5"/>
  <c r="Q13" i="5"/>
  <c r="Q12" i="5"/>
  <c r="Q7" i="5"/>
  <c r="Q5" i="5"/>
  <c r="Q15" i="5"/>
  <c r="Q8" i="5"/>
  <c r="Q19" i="5"/>
  <c r="Q20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5" i="5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5" i="6"/>
  <c r="Q9" i="6"/>
  <c r="Q12" i="6"/>
  <c r="Q13" i="6"/>
  <c r="Q8" i="6"/>
  <c r="Q6" i="6"/>
  <c r="Q7" i="6"/>
  <c r="Q10" i="6"/>
  <c r="Q11" i="6"/>
  <c r="Q5" i="6"/>
  <c r="Q14" i="6"/>
  <c r="Q15" i="6"/>
  <c r="Q16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5" i="6"/>
  <c r="L9" i="6"/>
  <c r="L12" i="6"/>
  <c r="L13" i="6"/>
  <c r="L8" i="6"/>
  <c r="L6" i="6"/>
  <c r="L7" i="6"/>
  <c r="L10" i="6"/>
  <c r="L11" i="6"/>
  <c r="L5" i="6"/>
  <c r="L14" i="6"/>
  <c r="L15" i="6"/>
  <c r="L16" i="6"/>
  <c r="G9" i="6"/>
  <c r="G12" i="6"/>
  <c r="G13" i="6"/>
  <c r="G8" i="6"/>
  <c r="G6" i="6"/>
  <c r="G7" i="6"/>
  <c r="G10" i="6"/>
  <c r="G11" i="6"/>
  <c r="G5" i="6"/>
  <c r="G14" i="6"/>
  <c r="G15" i="6"/>
  <c r="G16" i="6"/>
  <c r="L11" i="5"/>
  <c r="L6" i="5"/>
  <c r="L9" i="5"/>
  <c r="L17" i="5"/>
  <c r="L14" i="5"/>
  <c r="L10" i="5"/>
  <c r="L18" i="5"/>
  <c r="L16" i="5"/>
  <c r="L13" i="5"/>
  <c r="L12" i="5"/>
  <c r="L7" i="5"/>
  <c r="L5" i="5"/>
  <c r="L15" i="5"/>
  <c r="L8" i="5"/>
  <c r="L19" i="5"/>
  <c r="L20" i="5"/>
  <c r="G11" i="5"/>
  <c r="G6" i="5"/>
  <c r="G9" i="5"/>
  <c r="G17" i="5"/>
  <c r="G14" i="5"/>
  <c r="G10" i="5"/>
  <c r="G18" i="5"/>
  <c r="G16" i="5"/>
  <c r="G13" i="5"/>
  <c r="G12" i="5"/>
  <c r="G7" i="5"/>
  <c r="G5" i="5"/>
  <c r="G15" i="5"/>
  <c r="G8" i="5"/>
  <c r="G19" i="5"/>
  <c r="G20" i="5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5" i="7"/>
  <c r="W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5" i="7"/>
  <c r="L5" i="7"/>
  <c r="L18" i="7"/>
  <c r="L10" i="7"/>
  <c r="L12" i="7"/>
  <c r="L9" i="7"/>
  <c r="L11" i="7"/>
  <c r="L25" i="7"/>
  <c r="L19" i="7"/>
  <c r="L17" i="7"/>
  <c r="L15" i="7"/>
  <c r="L27" i="7"/>
  <c r="L21" i="7"/>
  <c r="L29" i="7"/>
  <c r="L33" i="7"/>
  <c r="L22" i="7"/>
  <c r="L23" i="7"/>
  <c r="L31" i="7"/>
  <c r="L28" i="7"/>
  <c r="L30" i="7"/>
  <c r="L13" i="7"/>
  <c r="L20" i="7"/>
  <c r="L14" i="7"/>
  <c r="L32" i="7"/>
  <c r="L8" i="7"/>
  <c r="L16" i="7"/>
  <c r="L6" i="7"/>
  <c r="L26" i="7"/>
  <c r="L24" i="7"/>
  <c r="L7" i="7"/>
  <c r="G24" i="7"/>
  <c r="G26" i="7"/>
  <c r="G6" i="7"/>
  <c r="G16" i="7"/>
  <c r="G8" i="7"/>
  <c r="G32" i="7"/>
  <c r="G14" i="7"/>
  <c r="G20" i="7"/>
  <c r="G13" i="7"/>
  <c r="G30" i="7"/>
  <c r="G28" i="7"/>
  <c r="G31" i="7"/>
  <c r="G23" i="7"/>
  <c r="G22" i="7"/>
  <c r="G33" i="7"/>
  <c r="G29" i="7"/>
  <c r="G21" i="7"/>
  <c r="G27" i="7"/>
  <c r="G15" i="7"/>
  <c r="G17" i="7"/>
  <c r="G19" i="7"/>
  <c r="G25" i="7"/>
  <c r="G11" i="7"/>
  <c r="G9" i="7"/>
  <c r="G12" i="7"/>
  <c r="G10" i="7"/>
  <c r="G18" i="7"/>
  <c r="G5" i="7"/>
  <c r="G7" i="7"/>
  <c r="S5" i="7" l="1"/>
  <c r="S7" i="7"/>
  <c r="S30" i="7"/>
  <c r="S26" i="7"/>
  <c r="S22" i="7"/>
  <c r="S31" i="7"/>
  <c r="S29" i="7"/>
  <c r="S32" i="7"/>
  <c r="S19" i="7"/>
  <c r="S20" i="7"/>
  <c r="S15" i="7"/>
  <c r="S11" i="7"/>
  <c r="S18" i="7"/>
  <c r="S12" i="7"/>
  <c r="S7" i="5"/>
  <c r="S18" i="5"/>
  <c r="S5" i="5"/>
  <c r="S16" i="5"/>
  <c r="S17" i="5"/>
  <c r="S11" i="5"/>
  <c r="S12" i="5"/>
  <c r="S10" i="5"/>
  <c r="S6" i="5"/>
  <c r="S13" i="5"/>
  <c r="S14" i="5"/>
  <c r="S20" i="5"/>
  <c r="S19" i="5"/>
  <c r="S8" i="5"/>
  <c r="S5" i="6"/>
  <c r="S6" i="6"/>
  <c r="S16" i="6"/>
  <c r="S11" i="6"/>
  <c r="S8" i="6"/>
  <c r="S6" i="7"/>
  <c r="S14" i="7"/>
  <c r="S28" i="7"/>
  <c r="S33" i="7"/>
  <c r="S27" i="7"/>
  <c r="S25" i="7"/>
  <c r="S10" i="7"/>
  <c r="S24" i="7"/>
  <c r="S8" i="7"/>
  <c r="S13" i="7"/>
  <c r="S23" i="7"/>
  <c r="S21" i="7"/>
  <c r="S17" i="7"/>
  <c r="S9" i="7"/>
  <c r="S15" i="5"/>
  <c r="S15" i="6"/>
  <c r="S10" i="6"/>
  <c r="S13" i="6"/>
  <c r="S9" i="6"/>
  <c r="S14" i="6"/>
  <c r="S7" i="6"/>
  <c r="S12" i="6"/>
  <c r="K19" i="7"/>
  <c r="J19" i="7"/>
  <c r="I19" i="7"/>
  <c r="N5" i="13"/>
  <c r="O5" i="13" s="1"/>
  <c r="J5" i="13"/>
  <c r="K5" i="13" s="1"/>
  <c r="F5" i="13"/>
  <c r="G5" i="13" s="1"/>
  <c r="N7" i="13"/>
  <c r="O7" i="13" s="1"/>
  <c r="K18" i="7" s="1"/>
  <c r="J7" i="13"/>
  <c r="K7" i="13" s="1"/>
  <c r="J18" i="7" s="1"/>
  <c r="F7" i="13"/>
  <c r="G7" i="13" s="1"/>
  <c r="I18" i="7" s="1"/>
  <c r="N6" i="13"/>
  <c r="O6" i="13" s="1"/>
  <c r="J6" i="13"/>
  <c r="K6" i="13" s="1"/>
  <c r="F6" i="13"/>
  <c r="G6" i="13" s="1"/>
  <c r="N17" i="13"/>
  <c r="O17" i="13" s="1"/>
  <c r="J17" i="13"/>
  <c r="K17" i="13" s="1"/>
  <c r="F17" i="13"/>
  <c r="G17" i="13" s="1"/>
  <c r="N15" i="13"/>
  <c r="O15" i="13" s="1"/>
  <c r="J15" i="13"/>
  <c r="K15" i="13" s="1"/>
  <c r="F15" i="13"/>
  <c r="G15" i="13" s="1"/>
  <c r="N16" i="13"/>
  <c r="O16" i="13" s="1"/>
  <c r="K21" i="7" s="1"/>
  <c r="J16" i="13"/>
  <c r="K16" i="13" s="1"/>
  <c r="J21" i="7" s="1"/>
  <c r="F16" i="13"/>
  <c r="G16" i="13" s="1"/>
  <c r="I21" i="7" s="1"/>
  <c r="N8" i="13"/>
  <c r="O8" i="13" s="1"/>
  <c r="J8" i="13"/>
  <c r="K8" i="13" s="1"/>
  <c r="F8" i="13"/>
  <c r="G8" i="13" s="1"/>
  <c r="I17" i="7" s="1"/>
  <c r="N11" i="13"/>
  <c r="O11" i="13" s="1"/>
  <c r="J11" i="13"/>
  <c r="K11" i="13" s="1"/>
  <c r="N22" i="13"/>
  <c r="O22" i="13" s="1"/>
  <c r="K26" i="7" s="1"/>
  <c r="J22" i="13"/>
  <c r="K22" i="13" s="1"/>
  <c r="N14" i="13"/>
  <c r="O14" i="13" s="1"/>
  <c r="K6" i="7" s="1"/>
  <c r="J14" i="13"/>
  <c r="K14" i="13" s="1"/>
  <c r="F14" i="13"/>
  <c r="G14" i="13" s="1"/>
  <c r="I6" i="7" s="1"/>
  <c r="N12" i="13"/>
  <c r="O12" i="13" s="1"/>
  <c r="J12" i="13"/>
  <c r="K12" i="13" s="1"/>
  <c r="F12" i="13"/>
  <c r="G12" i="13" s="1"/>
  <c r="N10" i="13"/>
  <c r="O10" i="13" s="1"/>
  <c r="J10" i="13"/>
  <c r="K10" i="13" s="1"/>
  <c r="F10" i="13"/>
  <c r="G10" i="13" s="1"/>
  <c r="N13" i="13"/>
  <c r="O13" i="13" s="1"/>
  <c r="J13" i="13"/>
  <c r="K13" i="13" s="1"/>
  <c r="F13" i="13"/>
  <c r="G13" i="13" s="1"/>
  <c r="N20" i="13"/>
  <c r="O20" i="13" s="1"/>
  <c r="J20" i="13"/>
  <c r="K20" i="13" s="1"/>
  <c r="F20" i="13"/>
  <c r="G20" i="13" s="1"/>
  <c r="N18" i="13"/>
  <c r="O18" i="13" s="1"/>
  <c r="J18" i="13"/>
  <c r="K18" i="13" s="1"/>
  <c r="F18" i="13"/>
  <c r="G18" i="13" s="1"/>
  <c r="N9" i="13"/>
  <c r="O9" i="13" s="1"/>
  <c r="J9" i="13"/>
  <c r="K9" i="13" s="1"/>
  <c r="F9" i="13"/>
  <c r="G9" i="13" s="1"/>
  <c r="N21" i="13"/>
  <c r="O21" i="13" s="1"/>
  <c r="J21" i="13"/>
  <c r="K21" i="13" s="1"/>
  <c r="N19" i="13"/>
  <c r="O19" i="13" s="1"/>
  <c r="J19" i="13"/>
  <c r="K19" i="13" s="1"/>
  <c r="J22" i="7" s="1"/>
  <c r="F19" i="13"/>
  <c r="G19" i="13" s="1"/>
  <c r="I22" i="7" s="1"/>
  <c r="N5" i="12"/>
  <c r="O5" i="12" s="1"/>
  <c r="K5" i="6" s="1"/>
  <c r="J5" i="12"/>
  <c r="K5" i="12" s="1"/>
  <c r="J5" i="6" s="1"/>
  <c r="F5" i="12"/>
  <c r="G5" i="12" s="1"/>
  <c r="I5" i="6" s="1"/>
  <c r="N6" i="12"/>
  <c r="O6" i="12" s="1"/>
  <c r="J6" i="12"/>
  <c r="K6" i="12" s="1"/>
  <c r="F6" i="12"/>
  <c r="G6" i="12" s="1"/>
  <c r="N11" i="12"/>
  <c r="O11" i="12" s="1"/>
  <c r="J11" i="12"/>
  <c r="K11" i="12" s="1"/>
  <c r="F11" i="12"/>
  <c r="G11" i="12" s="1"/>
  <c r="N10" i="12"/>
  <c r="O10" i="12" s="1"/>
  <c r="K10" i="6" s="1"/>
  <c r="J10" i="12"/>
  <c r="K10" i="12" s="1"/>
  <c r="J10" i="6" s="1"/>
  <c r="F10" i="12"/>
  <c r="G10" i="12" s="1"/>
  <c r="I10" i="6" s="1"/>
  <c r="N8" i="12"/>
  <c r="O8" i="12" s="1"/>
  <c r="K6" i="6" s="1"/>
  <c r="J8" i="12"/>
  <c r="K8" i="12" s="1"/>
  <c r="F8" i="12"/>
  <c r="G8" i="12" s="1"/>
  <c r="N7" i="12"/>
  <c r="O7" i="12" s="1"/>
  <c r="K9" i="6" s="1"/>
  <c r="J7" i="12"/>
  <c r="K7" i="12" s="1"/>
  <c r="J9" i="6" s="1"/>
  <c r="F7" i="12"/>
  <c r="G7" i="12" s="1"/>
  <c r="I9" i="6" s="1"/>
  <c r="N9" i="12"/>
  <c r="O9" i="12" s="1"/>
  <c r="J9" i="12"/>
  <c r="K9" i="12" s="1"/>
  <c r="J13" i="6" s="1"/>
  <c r="F9" i="12"/>
  <c r="G9" i="12" s="1"/>
  <c r="K12" i="6"/>
  <c r="J12" i="6"/>
  <c r="I12" i="6"/>
  <c r="N5" i="11"/>
  <c r="O5" i="11" s="1"/>
  <c r="J5" i="11"/>
  <c r="K5" i="11" s="1"/>
  <c r="F5" i="11"/>
  <c r="G5" i="11" s="1"/>
  <c r="N9" i="11"/>
  <c r="O9" i="11" s="1"/>
  <c r="J9" i="11"/>
  <c r="K9" i="11" s="1"/>
  <c r="J5" i="5" s="1"/>
  <c r="F9" i="11"/>
  <c r="G9" i="11" s="1"/>
  <c r="N7" i="11"/>
  <c r="O7" i="11" s="1"/>
  <c r="J7" i="11"/>
  <c r="K7" i="11" s="1"/>
  <c r="F7" i="11"/>
  <c r="G7" i="11" s="1"/>
  <c r="N6" i="11"/>
  <c r="O6" i="11" s="1"/>
  <c r="J6" i="11"/>
  <c r="K6" i="11" s="1"/>
  <c r="F6" i="11"/>
  <c r="G6" i="11" s="1"/>
  <c r="N8" i="11"/>
  <c r="O8" i="11" s="1"/>
  <c r="J8" i="11"/>
  <c r="K8" i="11" s="1"/>
  <c r="F8" i="11"/>
  <c r="G8" i="11" s="1"/>
  <c r="N14" i="11"/>
  <c r="O14" i="11" s="1"/>
  <c r="J14" i="11"/>
  <c r="K14" i="11" s="1"/>
  <c r="F14" i="11"/>
  <c r="G14" i="11" s="1"/>
  <c r="N15" i="11"/>
  <c r="O15" i="11" s="1"/>
  <c r="J15" i="11"/>
  <c r="K15" i="11" s="1"/>
  <c r="F15" i="11"/>
  <c r="G15" i="11" s="1"/>
  <c r="N12" i="11"/>
  <c r="O12" i="11" s="1"/>
  <c r="K9" i="5" s="1"/>
  <c r="J12" i="11"/>
  <c r="K12" i="11" s="1"/>
  <c r="J9" i="5" s="1"/>
  <c r="F12" i="11"/>
  <c r="G12" i="11" s="1"/>
  <c r="N11" i="11"/>
  <c r="O11" i="11" s="1"/>
  <c r="J11" i="11"/>
  <c r="K11" i="11" s="1"/>
  <c r="F11" i="11"/>
  <c r="G11" i="11" s="1"/>
  <c r="I11" i="5" s="1"/>
  <c r="N13" i="11"/>
  <c r="O13" i="11" s="1"/>
  <c r="K14" i="5" s="1"/>
  <c r="J13" i="11"/>
  <c r="K13" i="11" s="1"/>
  <c r="J14" i="5" s="1"/>
  <c r="F13" i="11"/>
  <c r="G13" i="11" s="1"/>
  <c r="I14" i="5" s="1"/>
  <c r="N10" i="11"/>
  <c r="O10" i="11" s="1"/>
  <c r="K6" i="5" s="1"/>
  <c r="J10" i="11"/>
  <c r="K10" i="11" s="1"/>
  <c r="J6" i="5" s="1"/>
  <c r="F10" i="11"/>
  <c r="G10" i="11" s="1"/>
  <c r="I6" i="5" s="1"/>
  <c r="F20" i="7"/>
  <c r="E20" i="7"/>
  <c r="F13" i="7"/>
  <c r="E13" i="7"/>
  <c r="F30" i="7"/>
  <c r="E30" i="7"/>
  <c r="N23" i="10"/>
  <c r="O23" i="10" s="1"/>
  <c r="F28" i="7" s="1"/>
  <c r="J23" i="10"/>
  <c r="K23" i="10" s="1"/>
  <c r="E28" i="7" s="1"/>
  <c r="N17" i="10"/>
  <c r="O17" i="10" s="1"/>
  <c r="J17" i="10"/>
  <c r="K17" i="10" s="1"/>
  <c r="N18" i="10"/>
  <c r="O18" i="10" s="1"/>
  <c r="J18" i="10"/>
  <c r="K18" i="10" s="1"/>
  <c r="E23" i="7" s="1"/>
  <c r="N24" i="10"/>
  <c r="O24" i="10" s="1"/>
  <c r="F22" i="7" s="1"/>
  <c r="J24" i="10"/>
  <c r="K24" i="10" s="1"/>
  <c r="N22" i="10"/>
  <c r="O22" i="10" s="1"/>
  <c r="J22" i="10"/>
  <c r="K22" i="10" s="1"/>
  <c r="N21" i="10"/>
  <c r="O21" i="10" s="1"/>
  <c r="J21" i="10"/>
  <c r="K21" i="10" s="1"/>
  <c r="N15" i="10"/>
  <c r="O15" i="10" s="1"/>
  <c r="J15" i="10"/>
  <c r="K15" i="10" s="1"/>
  <c r="E21" i="7" s="1"/>
  <c r="N19" i="10"/>
  <c r="O19" i="10" s="1"/>
  <c r="J19" i="10"/>
  <c r="K19" i="10" s="1"/>
  <c r="N14" i="10"/>
  <c r="O14" i="10" s="1"/>
  <c r="J14" i="10"/>
  <c r="K14" i="10" s="1"/>
  <c r="N20" i="10"/>
  <c r="O20" i="10" s="1"/>
  <c r="J20" i="10"/>
  <c r="K20" i="10" s="1"/>
  <c r="N10" i="10"/>
  <c r="O10" i="10" s="1"/>
  <c r="J10" i="10"/>
  <c r="K10" i="10" s="1"/>
  <c r="N16" i="10"/>
  <c r="O16" i="10" s="1"/>
  <c r="J16" i="10"/>
  <c r="K16" i="10" s="1"/>
  <c r="N12" i="10"/>
  <c r="O12" i="10" s="1"/>
  <c r="J12" i="10"/>
  <c r="K12" i="10" s="1"/>
  <c r="N8" i="10"/>
  <c r="O8" i="10" s="1"/>
  <c r="J8" i="10"/>
  <c r="K8" i="10" s="1"/>
  <c r="N13" i="10"/>
  <c r="O13" i="10" s="1"/>
  <c r="J13" i="10"/>
  <c r="K13" i="10" s="1"/>
  <c r="F13" i="10"/>
  <c r="G13" i="10" s="1"/>
  <c r="N11" i="10"/>
  <c r="O11" i="10" s="1"/>
  <c r="J11" i="10"/>
  <c r="K11" i="10" s="1"/>
  <c r="F11" i="10"/>
  <c r="G11" i="10" s="1"/>
  <c r="N9" i="10"/>
  <c r="O9" i="10" s="1"/>
  <c r="J9" i="10"/>
  <c r="K9" i="10" s="1"/>
  <c r="N7" i="10"/>
  <c r="O7" i="10" s="1"/>
  <c r="J7" i="10"/>
  <c r="K7" i="10" s="1"/>
  <c r="N5" i="10"/>
  <c r="O5" i="10" s="1"/>
  <c r="F5" i="7" s="1"/>
  <c r="J5" i="10"/>
  <c r="K5" i="10" s="1"/>
  <c r="E5" i="7" s="1"/>
  <c r="N6" i="10"/>
  <c r="O6" i="10" s="1"/>
  <c r="F7" i="7" s="1"/>
  <c r="J6" i="10"/>
  <c r="K6" i="10" s="1"/>
  <c r="E7" i="7" s="1"/>
  <c r="F9" i="10"/>
  <c r="G9" i="10" s="1"/>
  <c r="D10" i="7" s="1"/>
  <c r="R12" i="9"/>
  <c r="Q12" i="9"/>
  <c r="O12" i="9"/>
  <c r="N12" i="9"/>
  <c r="K12" i="9"/>
  <c r="J12" i="9"/>
  <c r="G12" i="9"/>
  <c r="F12" i="9"/>
  <c r="N11" i="9"/>
  <c r="O11" i="9" s="1"/>
  <c r="F10" i="6" s="1"/>
  <c r="J11" i="9"/>
  <c r="K11" i="9" s="1"/>
  <c r="E10" i="6" s="1"/>
  <c r="F11" i="9"/>
  <c r="G11" i="9" s="1"/>
  <c r="D10" i="6" s="1"/>
  <c r="N8" i="9"/>
  <c r="O8" i="9" s="1"/>
  <c r="J8" i="9"/>
  <c r="K8" i="9" s="1"/>
  <c r="F8" i="9"/>
  <c r="G8" i="9" s="1"/>
  <c r="N6" i="9"/>
  <c r="O6" i="9" s="1"/>
  <c r="J6" i="9"/>
  <c r="K6" i="9" s="1"/>
  <c r="F6" i="9"/>
  <c r="G6" i="9" s="1"/>
  <c r="N7" i="9"/>
  <c r="O7" i="9" s="1"/>
  <c r="J7" i="9"/>
  <c r="K7" i="9" s="1"/>
  <c r="F7" i="9"/>
  <c r="G7" i="9" s="1"/>
  <c r="N10" i="9"/>
  <c r="O10" i="9" s="1"/>
  <c r="J10" i="9"/>
  <c r="K10" i="9" s="1"/>
  <c r="E13" i="6" s="1"/>
  <c r="F10" i="9"/>
  <c r="G10" i="9" s="1"/>
  <c r="N9" i="9"/>
  <c r="O9" i="9" s="1"/>
  <c r="J9" i="9"/>
  <c r="K9" i="9" s="1"/>
  <c r="E12" i="6" s="1"/>
  <c r="F9" i="9"/>
  <c r="G9" i="9" s="1"/>
  <c r="N5" i="9"/>
  <c r="O5" i="9" s="1"/>
  <c r="F9" i="6" s="1"/>
  <c r="J5" i="9"/>
  <c r="K5" i="9" s="1"/>
  <c r="E9" i="6" s="1"/>
  <c r="F5" i="9"/>
  <c r="G5" i="9" s="1"/>
  <c r="D9" i="6" s="1"/>
  <c r="N7" i="8"/>
  <c r="O7" i="8" s="1"/>
  <c r="F13" i="5" s="1"/>
  <c r="E13" i="5"/>
  <c r="F7" i="8"/>
  <c r="G7" i="8" s="1"/>
  <c r="D13" i="5" s="1"/>
  <c r="N10" i="8"/>
  <c r="O10" i="8" s="1"/>
  <c r="F16" i="5" s="1"/>
  <c r="E16" i="5"/>
  <c r="F10" i="8"/>
  <c r="G10" i="8" s="1"/>
  <c r="D16" i="5" s="1"/>
  <c r="N11" i="8"/>
  <c r="O11" i="8" s="1"/>
  <c r="F18" i="5" s="1"/>
  <c r="E18" i="5"/>
  <c r="F11" i="8"/>
  <c r="G11" i="8" s="1"/>
  <c r="D18" i="5" s="1"/>
  <c r="E10" i="5"/>
  <c r="E14" i="5"/>
  <c r="N5" i="8"/>
  <c r="O5" i="8" s="1"/>
  <c r="E17" i="5"/>
  <c r="F5" i="8"/>
  <c r="G5" i="8" s="1"/>
  <c r="N8" i="8"/>
  <c r="O8" i="8" s="1"/>
  <c r="E9" i="5"/>
  <c r="F8" i="8"/>
  <c r="G8" i="8" s="1"/>
  <c r="D9" i="5" s="1"/>
  <c r="N6" i="8"/>
  <c r="O6" i="8" s="1"/>
  <c r="F6" i="5" s="1"/>
  <c r="E6" i="5"/>
  <c r="F6" i="8"/>
  <c r="G6" i="8" s="1"/>
  <c r="D6" i="5" s="1"/>
  <c r="N9" i="8"/>
  <c r="O9" i="8" s="1"/>
  <c r="E11" i="5"/>
  <c r="F9" i="8"/>
  <c r="G9" i="8" s="1"/>
  <c r="K16" i="7" l="1"/>
  <c r="K7" i="6"/>
  <c r="K13" i="6"/>
  <c r="I18" i="5"/>
  <c r="K7" i="5"/>
  <c r="E12" i="7"/>
  <c r="J6" i="7"/>
  <c r="I16" i="7"/>
  <c r="M21" i="7"/>
  <c r="J6" i="6"/>
  <c r="I11" i="6"/>
  <c r="I6" i="6"/>
  <c r="J16" i="5"/>
  <c r="F23" i="7"/>
  <c r="F9" i="7"/>
  <c r="F17" i="7"/>
  <c r="F21" i="7"/>
  <c r="E10" i="7"/>
  <c r="F12" i="7"/>
  <c r="E11" i="7"/>
  <c r="E19" i="7"/>
  <c r="E15" i="7"/>
  <c r="E29" i="7"/>
  <c r="E22" i="7"/>
  <c r="E31" i="7"/>
  <c r="F19" i="7"/>
  <c r="D12" i="6"/>
  <c r="E18" i="7"/>
  <c r="E6" i="7"/>
  <c r="E9" i="7"/>
  <c r="E17" i="7"/>
  <c r="J18" i="5"/>
  <c r="J17" i="7"/>
  <c r="F14" i="5"/>
  <c r="F8" i="6"/>
  <c r="F18" i="7"/>
  <c r="F6" i="7"/>
  <c r="K18" i="5"/>
  <c r="K17" i="7"/>
  <c r="I8" i="6"/>
  <c r="K14" i="7"/>
  <c r="K22" i="7"/>
  <c r="M22" i="7" s="1"/>
  <c r="F10" i="7"/>
  <c r="F11" i="7"/>
  <c r="F15" i="7"/>
  <c r="F29" i="7"/>
  <c r="F31" i="7"/>
  <c r="J28" i="7"/>
  <c r="F10" i="5"/>
  <c r="D13" i="6"/>
  <c r="F6" i="6"/>
  <c r="D12" i="7"/>
  <c r="E25" i="7"/>
  <c r="E27" i="7"/>
  <c r="E33" i="7"/>
  <c r="K28" i="7"/>
  <c r="F11" i="5"/>
  <c r="D7" i="6"/>
  <c r="F25" i="7"/>
  <c r="F27" i="7"/>
  <c r="F33" i="7"/>
  <c r="K11" i="5"/>
  <c r="I7" i="5"/>
  <c r="F17" i="5"/>
  <c r="F9" i="5"/>
  <c r="H9" i="5" s="1"/>
  <c r="D10" i="5"/>
  <c r="D11" i="5"/>
  <c r="D14" i="5"/>
  <c r="D17" i="5"/>
  <c r="F13" i="6"/>
  <c r="F12" i="6"/>
  <c r="F7" i="6"/>
  <c r="E7" i="6"/>
  <c r="E6" i="6"/>
  <c r="E8" i="6"/>
  <c r="H10" i="6"/>
  <c r="D6" i="6"/>
  <c r="D8" i="6"/>
  <c r="K13" i="5"/>
  <c r="K15" i="5"/>
  <c r="K16" i="5"/>
  <c r="K5" i="5"/>
  <c r="K10" i="5"/>
  <c r="K8" i="5"/>
  <c r="K12" i="5"/>
  <c r="J10" i="5"/>
  <c r="J8" i="5"/>
  <c r="J7" i="5"/>
  <c r="J12" i="5"/>
  <c r="J11" i="5"/>
  <c r="M11" i="5" s="1"/>
  <c r="J13" i="5"/>
  <c r="J15" i="5"/>
  <c r="I9" i="5"/>
  <c r="M9" i="5" s="1"/>
  <c r="I12" i="5"/>
  <c r="I13" i="5"/>
  <c r="M13" i="5" s="1"/>
  <c r="I15" i="5"/>
  <c r="M15" i="5" s="1"/>
  <c r="I10" i="5"/>
  <c r="I8" i="5"/>
  <c r="I16" i="5"/>
  <c r="I5" i="5"/>
  <c r="K8" i="6"/>
  <c r="K11" i="6"/>
  <c r="J11" i="6"/>
  <c r="J8" i="6"/>
  <c r="J7" i="6"/>
  <c r="I13" i="6"/>
  <c r="M13" i="6" s="1"/>
  <c r="I7" i="6"/>
  <c r="J7" i="7"/>
  <c r="J5" i="7"/>
  <c r="K32" i="7"/>
  <c r="K27" i="7"/>
  <c r="K10" i="7"/>
  <c r="K25" i="7"/>
  <c r="K9" i="7"/>
  <c r="K15" i="7"/>
  <c r="K7" i="7"/>
  <c r="K13" i="7"/>
  <c r="K11" i="7"/>
  <c r="K24" i="7"/>
  <c r="K29" i="7"/>
  <c r="K23" i="7"/>
  <c r="K12" i="7"/>
  <c r="K30" i="7"/>
  <c r="K8" i="7"/>
  <c r="K20" i="7"/>
  <c r="K5" i="7"/>
  <c r="J9" i="7"/>
  <c r="J15" i="7"/>
  <c r="J13" i="7"/>
  <c r="J11" i="7"/>
  <c r="J16" i="7"/>
  <c r="J26" i="7"/>
  <c r="J24" i="7"/>
  <c r="J29" i="7"/>
  <c r="J12" i="7"/>
  <c r="J30" i="7"/>
  <c r="J8" i="7"/>
  <c r="J20" i="7"/>
  <c r="J32" i="7"/>
  <c r="J27" i="7"/>
  <c r="J10" i="7"/>
  <c r="J25" i="7"/>
  <c r="J14" i="7"/>
  <c r="J23" i="7"/>
  <c r="I13" i="7"/>
  <c r="I11" i="7"/>
  <c r="M11" i="7" s="1"/>
  <c r="I24" i="7"/>
  <c r="I29" i="7"/>
  <c r="I20" i="7"/>
  <c r="I5" i="7"/>
  <c r="I14" i="7"/>
  <c r="I27" i="7"/>
  <c r="I10" i="7"/>
  <c r="I25" i="7"/>
  <c r="I15" i="7"/>
  <c r="I7" i="7"/>
  <c r="Q11" i="9"/>
  <c r="Y11" i="6" s="1"/>
  <c r="H16" i="5"/>
  <c r="M5" i="6"/>
  <c r="H18" i="5"/>
  <c r="M12" i="6"/>
  <c r="M10" i="6"/>
  <c r="H13" i="5"/>
  <c r="H9" i="6"/>
  <c r="M6" i="7"/>
  <c r="H6" i="5"/>
  <c r="M14" i="5"/>
  <c r="M6" i="5"/>
  <c r="M9" i="6"/>
  <c r="M18" i="7"/>
  <c r="M19" i="7"/>
  <c r="Q9" i="10"/>
  <c r="Q5" i="13"/>
  <c r="Z44" i="7"/>
  <c r="Q18" i="13"/>
  <c r="Q9" i="13"/>
  <c r="Q13" i="13"/>
  <c r="Q10" i="13"/>
  <c r="Z20" i="7" s="1"/>
  <c r="Q20" i="13"/>
  <c r="Q19" i="13"/>
  <c r="Q8" i="13"/>
  <c r="Q15" i="13"/>
  <c r="Q13" i="10"/>
  <c r="Q13" i="11"/>
  <c r="Q14" i="11"/>
  <c r="Q15" i="11"/>
  <c r="Z18" i="5" s="1"/>
  <c r="Q9" i="8"/>
  <c r="Y17" i="5" s="1"/>
  <c r="Q7" i="8"/>
  <c r="Q8" i="12"/>
  <c r="Q6" i="12"/>
  <c r="Q7" i="12"/>
  <c r="Q11" i="12"/>
  <c r="Z26" i="7"/>
  <c r="Z41" i="7"/>
  <c r="Q16" i="13"/>
  <c r="Q11" i="10"/>
  <c r="Q9" i="12"/>
  <c r="Q10" i="11"/>
  <c r="Q6" i="11"/>
  <c r="Q7" i="11"/>
  <c r="Q9" i="11"/>
  <c r="Q5" i="11"/>
  <c r="Q14" i="13"/>
  <c r="Q7" i="13"/>
  <c r="Q12" i="13"/>
  <c r="Q6" i="13"/>
  <c r="Q17" i="13"/>
  <c r="F22" i="13"/>
  <c r="G22" i="13" s="1"/>
  <c r="I8" i="7" s="1"/>
  <c r="F11" i="13"/>
  <c r="G11" i="13" s="1"/>
  <c r="I9" i="7" s="1"/>
  <c r="F21" i="13"/>
  <c r="G21" i="13" s="1"/>
  <c r="I30" i="7" s="1"/>
  <c r="Q10" i="12"/>
  <c r="Q5" i="12"/>
  <c r="Q12" i="11"/>
  <c r="Q11" i="11"/>
  <c r="Q8" i="11"/>
  <c r="F21" i="10"/>
  <c r="G21" i="10" s="1"/>
  <c r="F17" i="10"/>
  <c r="G17" i="10" s="1"/>
  <c r="F24" i="10"/>
  <c r="G24" i="10" s="1"/>
  <c r="F8" i="10"/>
  <c r="G8" i="10" s="1"/>
  <c r="D9" i="7" s="1"/>
  <c r="F15" i="10"/>
  <c r="G15" i="10" s="1"/>
  <c r="F22" i="10"/>
  <c r="G22" i="10" s="1"/>
  <c r="F20" i="10"/>
  <c r="G20" i="10" s="1"/>
  <c r="F18" i="10"/>
  <c r="G18" i="10" s="1"/>
  <c r="F5" i="10"/>
  <c r="G5" i="10" s="1"/>
  <c r="F12" i="10"/>
  <c r="G12" i="10" s="1"/>
  <c r="F6" i="10"/>
  <c r="G6" i="10" s="1"/>
  <c r="F7" i="10"/>
  <c r="G7" i="10" s="1"/>
  <c r="D6" i="7" s="1"/>
  <c r="F16" i="10"/>
  <c r="G16" i="10" s="1"/>
  <c r="F10" i="10"/>
  <c r="G10" i="10" s="1"/>
  <c r="F14" i="10"/>
  <c r="G14" i="10" s="1"/>
  <c r="F19" i="10"/>
  <c r="G19" i="10" s="1"/>
  <c r="F23" i="10"/>
  <c r="G23" i="10" s="1"/>
  <c r="Q9" i="9"/>
  <c r="Q7" i="9"/>
  <c r="Y13" i="6" s="1"/>
  <c r="Q8" i="9"/>
  <c r="Q5" i="9"/>
  <c r="Y5" i="6" s="1"/>
  <c r="Q10" i="9"/>
  <c r="Q6" i="9"/>
  <c r="Y12" i="6" s="1"/>
  <c r="Q5" i="8"/>
  <c r="Q10" i="8"/>
  <c r="Y12" i="5" s="1"/>
  <c r="Q6" i="8"/>
  <c r="Q8" i="8"/>
  <c r="Q11" i="8"/>
  <c r="Y11" i="5" s="1"/>
  <c r="H9" i="7" l="1"/>
  <c r="H10" i="7"/>
  <c r="H13" i="6"/>
  <c r="M16" i="7"/>
  <c r="M17" i="7"/>
  <c r="I32" i="7"/>
  <c r="M32" i="7" s="1"/>
  <c r="M6" i="6"/>
  <c r="M11" i="6"/>
  <c r="M8" i="6"/>
  <c r="M7" i="6"/>
  <c r="Z11" i="6"/>
  <c r="Z5" i="6"/>
  <c r="Z16" i="5"/>
  <c r="H12" i="7"/>
  <c r="H6" i="7"/>
  <c r="H12" i="6"/>
  <c r="H11" i="5"/>
  <c r="H14" i="5"/>
  <c r="Y14" i="5"/>
  <c r="M8" i="7"/>
  <c r="H10" i="5"/>
  <c r="M18" i="5"/>
  <c r="H7" i="6"/>
  <c r="M7" i="5"/>
  <c r="H17" i="5"/>
  <c r="M7" i="7"/>
  <c r="Y8" i="5"/>
  <c r="Z10" i="6"/>
  <c r="I28" i="7"/>
  <c r="M28" i="7" s="1"/>
  <c r="M12" i="5"/>
  <c r="M10" i="5"/>
  <c r="M8" i="5"/>
  <c r="M5" i="7"/>
  <c r="Y9" i="5"/>
  <c r="Y7" i="5"/>
  <c r="Y5" i="5"/>
  <c r="Y10" i="5"/>
  <c r="Y6" i="5"/>
  <c r="H6" i="6"/>
  <c r="Y9" i="6"/>
  <c r="Y8" i="6"/>
  <c r="H8" i="6"/>
  <c r="M5" i="5"/>
  <c r="M16" i="5"/>
  <c r="Z7" i="6"/>
  <c r="Z9" i="6"/>
  <c r="Z8" i="6"/>
  <c r="Z16" i="6"/>
  <c r="Z13" i="6"/>
  <c r="Z12" i="6"/>
  <c r="M27" i="7"/>
  <c r="M30" i="7"/>
  <c r="M15" i="7"/>
  <c r="M14" i="7"/>
  <c r="M24" i="7"/>
  <c r="M10" i="7"/>
  <c r="M13" i="7"/>
  <c r="M25" i="7"/>
  <c r="M9" i="7"/>
  <c r="M20" i="7"/>
  <c r="M29" i="7"/>
  <c r="Z6" i="7"/>
  <c r="Z15" i="7"/>
  <c r="Z45" i="7"/>
  <c r="Z18" i="7"/>
  <c r="Z16" i="7"/>
  <c r="Z50" i="7"/>
  <c r="Z21" i="7"/>
  <c r="Z19" i="7"/>
  <c r="Z6" i="6"/>
  <c r="R9" i="12"/>
  <c r="Z5" i="5"/>
  <c r="R10" i="11"/>
  <c r="Z11" i="5"/>
  <c r="R8" i="11"/>
  <c r="R9" i="11"/>
  <c r="R14" i="11"/>
  <c r="R7" i="11"/>
  <c r="R13" i="11"/>
  <c r="Z14" i="5"/>
  <c r="R5" i="11"/>
  <c r="R11" i="11"/>
  <c r="R12" i="11"/>
  <c r="Z15" i="5"/>
  <c r="R6" i="11"/>
  <c r="Y6" i="6"/>
  <c r="Y7" i="6"/>
  <c r="R9" i="9"/>
  <c r="Y10" i="6"/>
  <c r="R11" i="9"/>
  <c r="Z42" i="7"/>
  <c r="Z37" i="7"/>
  <c r="Z35" i="7"/>
  <c r="Z13" i="7"/>
  <c r="Z52" i="7"/>
  <c r="Z36" i="7"/>
  <c r="Z31" i="7"/>
  <c r="Z17" i="7"/>
  <c r="Z11" i="7"/>
  <c r="Z8" i="7"/>
  <c r="Z5" i="7"/>
  <c r="Z14" i="7"/>
  <c r="Z10" i="5"/>
  <c r="R15" i="11"/>
  <c r="Z17" i="5"/>
  <c r="Z12" i="5"/>
  <c r="Z6" i="5"/>
  <c r="Z13" i="5"/>
  <c r="Z7" i="5"/>
  <c r="Z8" i="5"/>
  <c r="Z29" i="7"/>
  <c r="Z27" i="7"/>
  <c r="Z23" i="7"/>
  <c r="Q22" i="13"/>
  <c r="Z30" i="7" s="1"/>
  <c r="I26" i="7"/>
  <c r="M26" i="7" s="1"/>
  <c r="Q21" i="13"/>
  <c r="Z24" i="7" s="1"/>
  <c r="I12" i="7"/>
  <c r="M12" i="7" s="1"/>
  <c r="Z43" i="7"/>
  <c r="Z39" i="7"/>
  <c r="Q11" i="13"/>
  <c r="Z12" i="7" s="1"/>
  <c r="I23" i="7"/>
  <c r="M23" i="7" s="1"/>
  <c r="Q10" i="10"/>
  <c r="D17" i="7"/>
  <c r="H17" i="7" s="1"/>
  <c r="Q23" i="10"/>
  <c r="D28" i="7"/>
  <c r="H28" i="7" s="1"/>
  <c r="Q16" i="10"/>
  <c r="Y25" i="7" s="1"/>
  <c r="D19" i="7"/>
  <c r="H19" i="7" s="1"/>
  <c r="D13" i="7"/>
  <c r="H13" i="7" s="1"/>
  <c r="Q20" i="10"/>
  <c r="D15" i="7"/>
  <c r="H15" i="7" s="1"/>
  <c r="Q24" i="10"/>
  <c r="Y33" i="7" s="1"/>
  <c r="D22" i="7"/>
  <c r="H22" i="7" s="1"/>
  <c r="Q7" i="10"/>
  <c r="Y32" i="7" s="1"/>
  <c r="D18" i="7"/>
  <c r="H18" i="7" s="1"/>
  <c r="Q12" i="10"/>
  <c r="D25" i="7"/>
  <c r="H25" i="7" s="1"/>
  <c r="Q22" i="10"/>
  <c r="Y29" i="7" s="1"/>
  <c r="D33" i="7"/>
  <c r="H33" i="7" s="1"/>
  <c r="Q17" i="10"/>
  <c r="Y23" i="7" s="1"/>
  <c r="D31" i="7"/>
  <c r="H31" i="7" s="1"/>
  <c r="Q19" i="10"/>
  <c r="Q14" i="10"/>
  <c r="D27" i="7"/>
  <c r="H27" i="7" s="1"/>
  <c r="Q6" i="10"/>
  <c r="D7" i="7"/>
  <c r="H7" i="7" s="1"/>
  <c r="Q5" i="10"/>
  <c r="Y6" i="7" s="1"/>
  <c r="D5" i="7"/>
  <c r="H5" i="7" s="1"/>
  <c r="Q15" i="10"/>
  <c r="D21" i="7"/>
  <c r="H21" i="7" s="1"/>
  <c r="Q21" i="10"/>
  <c r="D29" i="7"/>
  <c r="H29" i="7" s="1"/>
  <c r="D30" i="7"/>
  <c r="H30" i="7" s="1"/>
  <c r="Y41" i="7"/>
  <c r="D20" i="7"/>
  <c r="H20" i="7" s="1"/>
  <c r="Q18" i="10"/>
  <c r="D23" i="7"/>
  <c r="H23" i="7" s="1"/>
  <c r="Q8" i="10"/>
  <c r="D11" i="7"/>
  <c r="H11" i="7" s="1"/>
  <c r="R5" i="9"/>
  <c r="R10" i="12"/>
  <c r="R6" i="12"/>
  <c r="R8" i="12"/>
  <c r="R5" i="12"/>
  <c r="R11" i="12"/>
  <c r="R6" i="9"/>
  <c r="R7" i="9"/>
  <c r="R10" i="8"/>
  <c r="R9" i="8"/>
  <c r="R11" i="8"/>
  <c r="R7" i="8"/>
  <c r="Z32" i="7" l="1"/>
  <c r="Z28" i="7"/>
  <c r="Y11" i="7"/>
  <c r="Y18" i="7"/>
  <c r="Y34" i="7"/>
  <c r="Y21" i="7"/>
  <c r="Y15" i="7"/>
  <c r="Y12" i="7"/>
  <c r="R6" i="10"/>
  <c r="R11" i="10"/>
  <c r="Y19" i="7"/>
  <c r="R11" i="13"/>
  <c r="Z10" i="7"/>
  <c r="R14" i="13"/>
  <c r="R6" i="13"/>
  <c r="R7" i="13"/>
  <c r="R22" i="13"/>
  <c r="R20" i="13"/>
  <c r="R10" i="13"/>
  <c r="Z25" i="7"/>
  <c r="R21" i="13"/>
  <c r="R5" i="13"/>
  <c r="R8" i="13"/>
  <c r="R18" i="13"/>
  <c r="R19" i="13"/>
  <c r="R17" i="13"/>
  <c r="R13" i="13"/>
  <c r="R15" i="13"/>
  <c r="R16" i="13"/>
  <c r="Y26" i="7"/>
  <c r="R5" i="10"/>
  <c r="Y39" i="7"/>
  <c r="R14" i="10"/>
  <c r="Y22" i="7"/>
  <c r="R17" i="10"/>
  <c r="Y44" i="7"/>
  <c r="R12" i="10"/>
  <c r="Y17" i="7"/>
  <c r="R24" i="10"/>
  <c r="R13" i="10"/>
  <c r="Y8" i="7"/>
  <c r="R15" i="10"/>
  <c r="Y31" i="7"/>
  <c r="Y20" i="7"/>
  <c r="R22" i="10"/>
  <c r="R7" i="10"/>
  <c r="Y10" i="7"/>
  <c r="R16" i="10"/>
  <c r="R10" i="10"/>
  <c r="R9" i="10"/>
  <c r="Y13" i="7"/>
  <c r="R8" i="10"/>
  <c r="Y14" i="7"/>
  <c r="R21" i="10"/>
  <c r="Y27" i="7"/>
  <c r="R23" i="10"/>
  <c r="Y7" i="7"/>
  <c r="R18" i="10"/>
  <c r="Z7" i="7"/>
  <c r="Z22" i="7"/>
  <c r="Z40" i="7"/>
  <c r="Z48" i="7"/>
  <c r="Z33" i="7"/>
  <c r="Z9" i="7"/>
  <c r="Z38" i="7"/>
  <c r="Z34" i="7"/>
  <c r="Y46" i="7"/>
  <c r="Y9" i="7"/>
  <c r="Y16" i="7"/>
  <c r="Y24" i="7"/>
  <c r="Y5" i="7"/>
  <c r="F5" i="3" l="1"/>
  <c r="P9" i="7"/>
  <c r="G13" i="2" l="1"/>
  <c r="J13" i="2"/>
  <c r="K13" i="2" s="1"/>
  <c r="N13" i="2"/>
  <c r="O13" i="2" s="1"/>
  <c r="G5" i="2"/>
  <c r="N12" i="6" s="1"/>
  <c r="J5" i="2"/>
  <c r="K5" i="2" s="1"/>
  <c r="O12" i="6" s="1"/>
  <c r="N5" i="2"/>
  <c r="F12" i="2"/>
  <c r="G12" i="2" s="1"/>
  <c r="J12" i="2"/>
  <c r="K12" i="2" s="1"/>
  <c r="N12" i="2"/>
  <c r="O12" i="2" s="1"/>
  <c r="F9" i="2"/>
  <c r="G9" i="2" s="1"/>
  <c r="J9" i="2"/>
  <c r="K9" i="2" s="1"/>
  <c r="N9" i="2"/>
  <c r="O9" i="2" s="1"/>
  <c r="F6" i="2"/>
  <c r="G6" i="2" s="1"/>
  <c r="J6" i="2"/>
  <c r="K6" i="2" s="1"/>
  <c r="N6" i="2"/>
  <c r="O6" i="2" s="1"/>
  <c r="F7" i="2"/>
  <c r="G7" i="2" s="1"/>
  <c r="N13" i="6" s="1"/>
  <c r="J7" i="2"/>
  <c r="K7" i="2" s="1"/>
  <c r="O13" i="6" s="1"/>
  <c r="N7" i="2"/>
  <c r="O7" i="2" s="1"/>
  <c r="P13" i="6" s="1"/>
  <c r="F11" i="2"/>
  <c r="G11" i="2" s="1"/>
  <c r="J11" i="2"/>
  <c r="K11" i="2" s="1"/>
  <c r="N11" i="2"/>
  <c r="O11" i="2" s="1"/>
  <c r="F10" i="2"/>
  <c r="G10" i="2" s="1"/>
  <c r="J10" i="2"/>
  <c r="K10" i="2" s="1"/>
  <c r="N10" i="2"/>
  <c r="O10" i="2" s="1"/>
  <c r="F8" i="2"/>
  <c r="G8" i="2" s="1"/>
  <c r="N8" i="6" s="1"/>
  <c r="J8" i="2"/>
  <c r="K8" i="2" s="1"/>
  <c r="N8" i="2"/>
  <c r="O8" i="2" s="1"/>
  <c r="F14" i="2"/>
  <c r="G14" i="2" s="1"/>
  <c r="J14" i="2"/>
  <c r="K14" i="2" s="1"/>
  <c r="N14" i="2"/>
  <c r="O14" i="2" s="1"/>
  <c r="F16" i="1"/>
  <c r="G16" i="1" s="1"/>
  <c r="F13" i="1"/>
  <c r="G13" i="1" s="1"/>
  <c r="F6" i="1"/>
  <c r="G6" i="1" s="1"/>
  <c r="F5" i="1"/>
  <c r="G5" i="1" s="1"/>
  <c r="F14" i="1"/>
  <c r="F7" i="1"/>
  <c r="F11" i="1"/>
  <c r="F10" i="1"/>
  <c r="F9" i="1"/>
  <c r="N16" i="3"/>
  <c r="N12" i="3"/>
  <c r="O10" i="6" l="1"/>
  <c r="P10" i="6"/>
  <c r="P12" i="6"/>
  <c r="R12" i="6" s="1"/>
  <c r="O5" i="2"/>
  <c r="P14" i="6" s="1"/>
  <c r="P9" i="6"/>
  <c r="P8" i="6"/>
  <c r="P11" i="6"/>
  <c r="O8" i="6"/>
  <c r="O6" i="6"/>
  <c r="O15" i="6"/>
  <c r="P6" i="6"/>
  <c r="O14" i="6"/>
  <c r="O7" i="6"/>
  <c r="P16" i="6"/>
  <c r="P5" i="6"/>
  <c r="O16" i="6"/>
  <c r="O5" i="6"/>
  <c r="O9" i="6"/>
  <c r="P15" i="6"/>
  <c r="O11" i="6"/>
  <c r="P7" i="6"/>
  <c r="N16" i="6"/>
  <c r="N5" i="6"/>
  <c r="N6" i="6"/>
  <c r="N9" i="6"/>
  <c r="N15" i="6"/>
  <c r="N10" i="6"/>
  <c r="N14" i="6"/>
  <c r="N7" i="6"/>
  <c r="N11" i="6"/>
  <c r="N17" i="5"/>
  <c r="N5" i="5"/>
  <c r="R13" i="6"/>
  <c r="N19" i="5"/>
  <c r="N16" i="5"/>
  <c r="J15" i="3"/>
  <c r="K15" i="3" s="1"/>
  <c r="N11" i="5"/>
  <c r="G9" i="1"/>
  <c r="G10" i="1"/>
  <c r="G11" i="1"/>
  <c r="G7" i="1"/>
  <c r="N7" i="5" s="1"/>
  <c r="J16" i="3"/>
  <c r="K16" i="3" s="1"/>
  <c r="O12" i="7" s="1"/>
  <c r="J10" i="3"/>
  <c r="K10" i="3" s="1"/>
  <c r="J17" i="3"/>
  <c r="K17" i="3" s="1"/>
  <c r="O23" i="7" s="1"/>
  <c r="J21" i="3"/>
  <c r="K21" i="3" s="1"/>
  <c r="J18" i="3"/>
  <c r="K18" i="3" s="1"/>
  <c r="J8" i="3"/>
  <c r="K8" i="3" s="1"/>
  <c r="J6" i="3"/>
  <c r="K6" i="3" s="1"/>
  <c r="J19" i="3"/>
  <c r="K19" i="3" s="1"/>
  <c r="J7" i="3"/>
  <c r="K7" i="3" s="1"/>
  <c r="J11" i="3"/>
  <c r="K11" i="3" s="1"/>
  <c r="J22" i="3"/>
  <c r="K22" i="3" s="1"/>
  <c r="J13" i="3"/>
  <c r="K13" i="3" s="1"/>
  <c r="J20" i="3"/>
  <c r="K20" i="3" s="1"/>
  <c r="J12" i="3"/>
  <c r="K12" i="3" s="1"/>
  <c r="J14" i="3"/>
  <c r="K14" i="3" s="1"/>
  <c r="J5" i="3"/>
  <c r="K5" i="3" s="1"/>
  <c r="O9" i="7"/>
  <c r="O29" i="7"/>
  <c r="O16" i="7"/>
  <c r="O19" i="7"/>
  <c r="O5" i="7" l="1"/>
  <c r="O15" i="7"/>
  <c r="O13" i="7"/>
  <c r="O21" i="7"/>
  <c r="O32" i="7"/>
  <c r="O28" i="7"/>
  <c r="O14" i="7"/>
  <c r="O22" i="7"/>
  <c r="O18" i="7"/>
  <c r="O8" i="7"/>
  <c r="O6" i="7"/>
  <c r="O17" i="7"/>
  <c r="O24" i="7"/>
  <c r="O26" i="7"/>
  <c r="R10" i="6"/>
  <c r="R8" i="6"/>
  <c r="R6" i="6"/>
  <c r="R15" i="6"/>
  <c r="R14" i="6"/>
  <c r="R9" i="6"/>
  <c r="R11" i="6"/>
  <c r="R16" i="6"/>
  <c r="R5" i="6"/>
  <c r="R7" i="6"/>
  <c r="N13" i="5"/>
  <c r="O11" i="7"/>
  <c r="O7" i="7"/>
  <c r="O16" i="3" l="1"/>
  <c r="P12" i="7" s="1"/>
  <c r="N10" i="3"/>
  <c r="O10" i="3" s="1"/>
  <c r="N17" i="3"/>
  <c r="O17" i="3" s="1"/>
  <c r="N15" i="3"/>
  <c r="O15" i="3" s="1"/>
  <c r="N21" i="3"/>
  <c r="O21" i="3" s="1"/>
  <c r="N18" i="3"/>
  <c r="O18" i="3" s="1"/>
  <c r="N8" i="3"/>
  <c r="O8" i="3" s="1"/>
  <c r="N6" i="3"/>
  <c r="O6" i="3" s="1"/>
  <c r="N19" i="3"/>
  <c r="O19" i="3" s="1"/>
  <c r="N7" i="3"/>
  <c r="O7" i="3" s="1"/>
  <c r="N11" i="3"/>
  <c r="O11" i="3" s="1"/>
  <c r="N22" i="3"/>
  <c r="O22" i="3" s="1"/>
  <c r="N13" i="3"/>
  <c r="O13" i="3" s="1"/>
  <c r="N20" i="3"/>
  <c r="O20" i="3" s="1"/>
  <c r="O12" i="3"/>
  <c r="N14" i="3"/>
  <c r="O14" i="3" s="1"/>
  <c r="N5" i="3"/>
  <c r="O5" i="3" s="1"/>
  <c r="N9" i="3"/>
  <c r="O9" i="3" s="1"/>
  <c r="G16" i="3"/>
  <c r="N12" i="7" s="1"/>
  <c r="F10" i="3"/>
  <c r="G10" i="3" s="1"/>
  <c r="F17" i="3"/>
  <c r="G17" i="3" s="1"/>
  <c r="F15" i="3"/>
  <c r="G15" i="3" s="1"/>
  <c r="F21" i="3"/>
  <c r="G21" i="3" s="1"/>
  <c r="F18" i="3"/>
  <c r="G18" i="3" s="1"/>
  <c r="F8" i="3"/>
  <c r="G8" i="3" s="1"/>
  <c r="F6" i="3"/>
  <c r="G6" i="3" s="1"/>
  <c r="F19" i="3"/>
  <c r="G19" i="3" s="1"/>
  <c r="F7" i="3"/>
  <c r="G7" i="3" s="1"/>
  <c r="F11" i="3"/>
  <c r="G11" i="3" s="1"/>
  <c r="F22" i="3"/>
  <c r="G22" i="3" s="1"/>
  <c r="F13" i="3"/>
  <c r="G13" i="3" s="1"/>
  <c r="F20" i="3"/>
  <c r="G20" i="3" s="1"/>
  <c r="F12" i="3"/>
  <c r="G12" i="3" s="1"/>
  <c r="F14" i="3"/>
  <c r="G14" i="3" s="1"/>
  <c r="G5" i="3"/>
  <c r="G9" i="3"/>
  <c r="J9" i="3"/>
  <c r="K9" i="3" s="1"/>
  <c r="Q5" i="3" l="1"/>
  <c r="Q9" i="3"/>
  <c r="P21" i="7"/>
  <c r="N23" i="7"/>
  <c r="P15" i="7"/>
  <c r="R12" i="7"/>
  <c r="P13" i="7"/>
  <c r="P26" i="7"/>
  <c r="P28" i="7"/>
  <c r="P14" i="7"/>
  <c r="P23" i="7"/>
  <c r="P17" i="7"/>
  <c r="P24" i="7"/>
  <c r="O10" i="7"/>
  <c r="P22" i="7"/>
  <c r="P18" i="7"/>
  <c r="P8" i="7"/>
  <c r="P6" i="7"/>
  <c r="N15" i="7"/>
  <c r="N13" i="7"/>
  <c r="N28" i="7"/>
  <c r="N14" i="7"/>
  <c r="N18" i="7"/>
  <c r="N8" i="7"/>
  <c r="N17" i="7"/>
  <c r="N24" i="7"/>
  <c r="N21" i="7"/>
  <c r="R21" i="7" s="1"/>
  <c r="N22" i="7"/>
  <c r="N6" i="7"/>
  <c r="N26" i="7"/>
  <c r="P7" i="7"/>
  <c r="P10" i="7"/>
  <c r="P29" i="7"/>
  <c r="P5" i="7"/>
  <c r="P32" i="7"/>
  <c r="P16" i="7"/>
  <c r="P19" i="7"/>
  <c r="Q6" i="3"/>
  <c r="Q20" i="3"/>
  <c r="Q12" i="3"/>
  <c r="R9" i="7"/>
  <c r="N7" i="7"/>
  <c r="N10" i="7"/>
  <c r="N29" i="7"/>
  <c r="N5" i="7"/>
  <c r="N32" i="7"/>
  <c r="N16" i="7"/>
  <c r="N19" i="7"/>
  <c r="Q14" i="3"/>
  <c r="Q11" i="3"/>
  <c r="Q15" i="3"/>
  <c r="Q17" i="3"/>
  <c r="Q14" i="2"/>
  <c r="Q8" i="2"/>
  <c r="Q10" i="2"/>
  <c r="Q11" i="2"/>
  <c r="R23" i="7" l="1"/>
  <c r="R22" i="7"/>
  <c r="AA52" i="7"/>
  <c r="R15" i="7"/>
  <c r="R26" i="7"/>
  <c r="R14" i="7"/>
  <c r="R13" i="7"/>
  <c r="R8" i="7"/>
  <c r="R18" i="7"/>
  <c r="R28" i="7"/>
  <c r="R6" i="7"/>
  <c r="R24" i="7"/>
  <c r="R17" i="7"/>
  <c r="R7" i="7"/>
  <c r="AA34" i="7"/>
  <c r="AA38" i="7"/>
  <c r="AA43" i="7"/>
  <c r="AA40" i="7"/>
  <c r="R10" i="7"/>
  <c r="R16" i="7"/>
  <c r="R19" i="7"/>
  <c r="R32" i="7"/>
  <c r="R5" i="7"/>
  <c r="AA27" i="7"/>
  <c r="AA51" i="7"/>
  <c r="AA49" i="7"/>
  <c r="R29" i="7"/>
  <c r="AA25" i="7"/>
  <c r="AA48" i="7"/>
  <c r="N11" i="7"/>
  <c r="P11" i="7"/>
  <c r="AA39" i="7"/>
  <c r="Q13" i="3"/>
  <c r="Q7" i="3"/>
  <c r="Q19" i="3"/>
  <c r="AA23" i="7" s="1"/>
  <c r="Q10" i="3"/>
  <c r="Q18" i="3"/>
  <c r="Q22" i="3"/>
  <c r="Q16" i="3"/>
  <c r="AA12" i="7" s="1"/>
  <c r="Q8" i="3"/>
  <c r="Q21" i="3"/>
  <c r="Q5" i="2"/>
  <c r="AA6" i="6" s="1"/>
  <c r="Q7" i="2"/>
  <c r="Q13" i="2"/>
  <c r="AA12" i="6" s="1"/>
  <c r="Q6" i="2"/>
  <c r="AA16" i="6" s="1"/>
  <c r="Q9" i="2"/>
  <c r="AA9" i="6" s="1"/>
  <c r="Q12" i="2"/>
  <c r="AA10" i="6" s="1"/>
  <c r="N8" i="1"/>
  <c r="O8" i="1" s="1"/>
  <c r="N12" i="1"/>
  <c r="O12" i="1" s="1"/>
  <c r="N16" i="1"/>
  <c r="O16" i="1" s="1"/>
  <c r="P16" i="5" s="1"/>
  <c r="N13" i="1"/>
  <c r="O13" i="1" s="1"/>
  <c r="P19" i="5" s="1"/>
  <c r="N6" i="1"/>
  <c r="O6" i="1" s="1"/>
  <c r="N5" i="1"/>
  <c r="O5" i="1" s="1"/>
  <c r="N14" i="1"/>
  <c r="O14" i="1" s="1"/>
  <c r="N7" i="1"/>
  <c r="O7" i="1" s="1"/>
  <c r="N11" i="1"/>
  <c r="N10" i="1"/>
  <c r="O10" i="1" s="1"/>
  <c r="N9" i="1"/>
  <c r="P11" i="5"/>
  <c r="N15" i="1"/>
  <c r="O15" i="1" s="1"/>
  <c r="J8" i="1"/>
  <c r="K8" i="1" s="1"/>
  <c r="J12" i="1"/>
  <c r="K12" i="1" s="1"/>
  <c r="J16" i="1"/>
  <c r="K16" i="1" s="1"/>
  <c r="O16" i="5" s="1"/>
  <c r="J13" i="1"/>
  <c r="K13" i="1" s="1"/>
  <c r="O19" i="5" s="1"/>
  <c r="J6" i="1"/>
  <c r="K6" i="1" s="1"/>
  <c r="J5" i="1"/>
  <c r="K5" i="1" s="1"/>
  <c r="J14" i="1"/>
  <c r="K14" i="1" s="1"/>
  <c r="J7" i="1"/>
  <c r="K7" i="1" s="1"/>
  <c r="J11" i="1"/>
  <c r="K11" i="1" s="1"/>
  <c r="J10" i="1"/>
  <c r="K10" i="1" s="1"/>
  <c r="J9" i="1"/>
  <c r="K9" i="1" s="1"/>
  <c r="O11" i="5"/>
  <c r="J15" i="1"/>
  <c r="K15" i="1" s="1"/>
  <c r="F8" i="1"/>
  <c r="G8" i="1" s="1"/>
  <c r="F12" i="1"/>
  <c r="G12" i="1" s="1"/>
  <c r="G14" i="1"/>
  <c r="F15" i="1"/>
  <c r="R12" i="3" l="1"/>
  <c r="R20" i="3"/>
  <c r="R14" i="3"/>
  <c r="AA17" i="7"/>
  <c r="R13" i="3"/>
  <c r="R22" i="3"/>
  <c r="R18" i="3"/>
  <c r="AA16" i="7"/>
  <c r="R7" i="3"/>
  <c r="AA22" i="7"/>
  <c r="R19" i="3"/>
  <c r="R9" i="3"/>
  <c r="AA53" i="7"/>
  <c r="R17" i="3"/>
  <c r="R10" i="3"/>
  <c r="R15" i="3"/>
  <c r="AA24" i="7"/>
  <c r="R21" i="3"/>
  <c r="AA21" i="7"/>
  <c r="AA30" i="7"/>
  <c r="T6" i="6"/>
  <c r="P6" i="5"/>
  <c r="P20" i="5"/>
  <c r="P14" i="5"/>
  <c r="P10" i="5"/>
  <c r="P7" i="5"/>
  <c r="P15" i="5"/>
  <c r="O10" i="5"/>
  <c r="O20" i="5"/>
  <c r="O13" i="5"/>
  <c r="O14" i="5"/>
  <c r="O15" i="5"/>
  <c r="O8" i="5"/>
  <c r="O6" i="5"/>
  <c r="P18" i="5"/>
  <c r="P12" i="5"/>
  <c r="O17" i="5"/>
  <c r="O5" i="5"/>
  <c r="P8" i="5"/>
  <c r="O18" i="5"/>
  <c r="O12" i="5"/>
  <c r="O7" i="5"/>
  <c r="P17" i="5"/>
  <c r="P5" i="5"/>
  <c r="AA15" i="6"/>
  <c r="T15" i="6" s="1"/>
  <c r="AA5" i="6"/>
  <c r="T9" i="6" s="1"/>
  <c r="AA8" i="6"/>
  <c r="T8" i="6" s="1"/>
  <c r="N18" i="5"/>
  <c r="N12" i="5"/>
  <c r="N8" i="5"/>
  <c r="N6" i="5"/>
  <c r="AA11" i="6"/>
  <c r="T10" i="6" s="1"/>
  <c r="N15" i="5"/>
  <c r="G15" i="1"/>
  <c r="N10" i="5" s="1"/>
  <c r="R11" i="5"/>
  <c r="AA7" i="6"/>
  <c r="AA28" i="7"/>
  <c r="AA33" i="7"/>
  <c r="AA14" i="7"/>
  <c r="AA15" i="7"/>
  <c r="AA13" i="7"/>
  <c r="AA20" i="7"/>
  <c r="AA37" i="7"/>
  <c r="AA36" i="7"/>
  <c r="AA26" i="7"/>
  <c r="AA6" i="7"/>
  <c r="AA10" i="7"/>
  <c r="AA32" i="7"/>
  <c r="AA11" i="7"/>
  <c r="AA54" i="7"/>
  <c r="AA35" i="7"/>
  <c r="AA31" i="7"/>
  <c r="AA5" i="7"/>
  <c r="AA9" i="7"/>
  <c r="AA8" i="7"/>
  <c r="AA42" i="7"/>
  <c r="AA7" i="7"/>
  <c r="AA29" i="7"/>
  <c r="AA45" i="7"/>
  <c r="AA41" i="7"/>
  <c r="AA46" i="7"/>
  <c r="AA19" i="7"/>
  <c r="AA50" i="7"/>
  <c r="AA18" i="7"/>
  <c r="R8" i="3"/>
  <c r="AA47" i="7"/>
  <c r="R11" i="7"/>
  <c r="R19" i="5"/>
  <c r="R16" i="5"/>
  <c r="O9" i="1"/>
  <c r="R9" i="5" s="1"/>
  <c r="AA14" i="6"/>
  <c r="AA13" i="6"/>
  <c r="T16" i="6"/>
  <c r="R11" i="2"/>
  <c r="R14" i="2"/>
  <c r="R10" i="2"/>
  <c r="R8" i="2"/>
  <c r="N20" i="5"/>
  <c r="Q10" i="1"/>
  <c r="O11" i="1"/>
  <c r="Q11" i="1" s="1"/>
  <c r="R9" i="2"/>
  <c r="R6" i="2"/>
  <c r="R12" i="2"/>
  <c r="Q16" i="1"/>
  <c r="Q6" i="1"/>
  <c r="Q8" i="1"/>
  <c r="Q12" i="1"/>
  <c r="AA11" i="5" s="1"/>
  <c r="R5" i="2"/>
  <c r="R13" i="2"/>
  <c r="Q5" i="1"/>
  <c r="Q7" i="1"/>
  <c r="Q13" i="1"/>
  <c r="AA19" i="5" s="1"/>
  <c r="Q15" i="1"/>
  <c r="Q14" i="1"/>
  <c r="T26" i="7" l="1"/>
  <c r="T5" i="6"/>
  <c r="T28" i="7"/>
  <c r="T13" i="6"/>
  <c r="AA12" i="5"/>
  <c r="T7" i="7"/>
  <c r="T22" i="7"/>
  <c r="T27" i="7"/>
  <c r="T7" i="6"/>
  <c r="T11" i="6"/>
  <c r="T19" i="5"/>
  <c r="R7" i="5"/>
  <c r="P13" i="5"/>
  <c r="R13" i="5" s="1"/>
  <c r="R5" i="5"/>
  <c r="R20" i="5"/>
  <c r="R10" i="5"/>
  <c r="R12" i="5"/>
  <c r="R15" i="5"/>
  <c r="R6" i="5"/>
  <c r="R17" i="5"/>
  <c r="R18" i="5"/>
  <c r="R8" i="5"/>
  <c r="AA6" i="5"/>
  <c r="AA9" i="5"/>
  <c r="AA18" i="5"/>
  <c r="N14" i="5"/>
  <c r="R14" i="5" s="1"/>
  <c r="T33" i="7"/>
  <c r="T17" i="7"/>
  <c r="T11" i="7"/>
  <c r="T12" i="7"/>
  <c r="T12" i="6"/>
  <c r="AA17" i="5"/>
  <c r="T15" i="5" s="1"/>
  <c r="AA16" i="5"/>
  <c r="AA13" i="5"/>
  <c r="AA14" i="5"/>
  <c r="T29" i="7"/>
  <c r="T5" i="7"/>
  <c r="T21" i="7"/>
  <c r="T19" i="7"/>
  <c r="T6" i="7"/>
  <c r="T14" i="7"/>
  <c r="T18" i="7"/>
  <c r="T25" i="7"/>
  <c r="T15" i="7"/>
  <c r="T31" i="7"/>
  <c r="T10" i="7"/>
  <c r="T9" i="7"/>
  <c r="T30" i="7"/>
  <c r="T20" i="7"/>
  <c r="T32" i="7"/>
  <c r="T23" i="7"/>
  <c r="T8" i="7"/>
  <c r="T24" i="7"/>
  <c r="T13" i="7"/>
  <c r="Q9" i="1"/>
  <c r="AA5" i="5"/>
  <c r="T11" i="5" s="1"/>
  <c r="T14" i="6"/>
  <c r="AA15" i="5"/>
  <c r="AA20" i="5"/>
  <c r="T20" i="5" s="1"/>
  <c r="AA10" i="5"/>
  <c r="T16" i="5" l="1"/>
  <c r="T10" i="5"/>
  <c r="T5" i="5"/>
  <c r="T18" i="5"/>
  <c r="R5" i="1"/>
  <c r="U14" i="6"/>
  <c r="R15" i="1"/>
  <c r="R11" i="1"/>
  <c r="U15" i="6"/>
  <c r="R10" i="1"/>
  <c r="T13" i="5"/>
  <c r="R14" i="1"/>
  <c r="R13" i="1"/>
  <c r="R7" i="1"/>
  <c r="R8" i="1"/>
  <c r="AA8" i="5"/>
  <c r="T17" i="5" s="1"/>
  <c r="U28" i="7"/>
  <c r="U13" i="6"/>
  <c r="U8" i="6"/>
  <c r="U7" i="7"/>
  <c r="U17" i="7"/>
  <c r="U30" i="7"/>
  <c r="U33" i="7"/>
  <c r="U8" i="7"/>
  <c r="U26" i="7"/>
  <c r="U29" i="7"/>
  <c r="U14" i="7"/>
  <c r="U9" i="7"/>
  <c r="U10" i="7"/>
  <c r="U11" i="7"/>
  <c r="U23" i="7"/>
  <c r="U16" i="7"/>
  <c r="U27" i="7"/>
  <c r="U22" i="7"/>
  <c r="U18" i="7"/>
  <c r="U25" i="7"/>
  <c r="U31" i="7"/>
  <c r="U20" i="7"/>
  <c r="U21" i="7"/>
  <c r="U6" i="7"/>
  <c r="U32" i="7"/>
  <c r="U9" i="6"/>
  <c r="U11" i="6"/>
  <c r="U16" i="6"/>
  <c r="U5" i="6"/>
  <c r="U12" i="6"/>
  <c r="U6" i="6"/>
  <c r="U19" i="7"/>
  <c r="U12" i="7"/>
  <c r="U15" i="7"/>
  <c r="U5" i="7"/>
  <c r="U24" i="7"/>
  <c r="U13" i="7"/>
  <c r="T12" i="5"/>
  <c r="T6" i="5"/>
  <c r="AA7" i="5"/>
  <c r="T7" i="5" s="1"/>
  <c r="R9" i="1"/>
  <c r="T8" i="5" l="1"/>
  <c r="T14" i="5"/>
  <c r="U16" i="5" l="1"/>
  <c r="U6" i="5"/>
  <c r="U8" i="5"/>
  <c r="U9" i="5"/>
  <c r="U19" i="5"/>
  <c r="U14" i="5"/>
  <c r="U13" i="5"/>
  <c r="U11" i="5"/>
  <c r="U20" i="5"/>
  <c r="U5" i="5"/>
  <c r="U18" i="5"/>
  <c r="U15" i="5"/>
  <c r="U10" i="5"/>
  <c r="U17" i="5"/>
  <c r="U12" i="5"/>
  <c r="U7" i="5"/>
</calcChain>
</file>

<file path=xl/sharedStrings.xml><?xml version="1.0" encoding="utf-8"?>
<sst xmlns="http://schemas.openxmlformats.org/spreadsheetml/2006/main" count="460" uniqueCount="122">
  <si>
    <t>Vārds, uzvārds</t>
  </si>
  <si>
    <t>Nr.p.k.</t>
  </si>
  <si>
    <t>Vieta</t>
  </si>
  <si>
    <t>1.vingr. desm. skaits</t>
  </si>
  <si>
    <t>1.vingr.Vieta</t>
  </si>
  <si>
    <t>1.vingr. Punkti kopā</t>
  </si>
  <si>
    <t>2.vingr. desm. skaits</t>
  </si>
  <si>
    <t>2.vingr.Vieta</t>
  </si>
  <si>
    <t>2.vingr. Punkti kopā</t>
  </si>
  <si>
    <t>3.vingr. desm. skaits</t>
  </si>
  <si>
    <t>3.vingr.Vieta</t>
  </si>
  <si>
    <t>3.vingr. Punkti kopā</t>
  </si>
  <si>
    <t>Punkti kopā</t>
  </si>
  <si>
    <t>Galvenais Tiesnesis: Andris Sosnars</t>
  </si>
  <si>
    <t>Andrejs Leonovičs</t>
  </si>
  <si>
    <t>Reinis Upītis</t>
  </si>
  <si>
    <t>Māris Rožāns</t>
  </si>
  <si>
    <t>Keita Rožāne</t>
  </si>
  <si>
    <t>Kristīne Ertmane</t>
  </si>
  <si>
    <t>Haralds Upītis</t>
  </si>
  <si>
    <t>Bruno Braunšteins</t>
  </si>
  <si>
    <t>Juris Poga</t>
  </si>
  <si>
    <t>3.vingr.augstākais</t>
  </si>
  <si>
    <t>2.vingr.augstākais</t>
  </si>
  <si>
    <t>1.vingr.augstākais</t>
  </si>
  <si>
    <t xml:space="preserve">VĪRIEŠI </t>
  </si>
  <si>
    <t>SIEVIETES</t>
  </si>
  <si>
    <t>Ivars Upītis</t>
  </si>
  <si>
    <t>Rita Pučekaite</t>
  </si>
  <si>
    <t>Igors Gailišs</t>
  </si>
  <si>
    <t>Genadijs Klementjevs</t>
  </si>
  <si>
    <t>Mārtiņš Sedelnieks</t>
  </si>
  <si>
    <t>Andis Kajons</t>
  </si>
  <si>
    <t>Aksels Kaimiņš</t>
  </si>
  <si>
    <t>Atis Ratnieks</t>
  </si>
  <si>
    <t>Jānis Ošiņš</t>
  </si>
  <si>
    <t>1. posms 1. vingrinājums</t>
  </si>
  <si>
    <t>1. posms 2. vingrinājums</t>
  </si>
  <si>
    <t>1. posms 3. vingrinājums</t>
  </si>
  <si>
    <t>2. posms 1. vingrinājums</t>
  </si>
  <si>
    <t>2. posms 2. vingrinājums</t>
  </si>
  <si>
    <t>2. posms 3. vingrinājums</t>
  </si>
  <si>
    <t>3. posms 1. vingrinājums</t>
  </si>
  <si>
    <t>3. posms 2. vingrinājums</t>
  </si>
  <si>
    <t>3. posms 3. vingrinājums</t>
  </si>
  <si>
    <t>Arnis Birze</t>
  </si>
  <si>
    <t>Dzimšanas gads</t>
  </si>
  <si>
    <t>Reinholds Zviedris</t>
  </si>
  <si>
    <t>Laila Miķelsone</t>
  </si>
  <si>
    <t>Elīna Apsīte-Beriņa</t>
  </si>
  <si>
    <t>Dzimšamas gads</t>
  </si>
  <si>
    <t>Kristīne Meijere</t>
  </si>
  <si>
    <t>Undīne Bajale</t>
  </si>
  <si>
    <t>Mārtiņš Dzelmītis</t>
  </si>
  <si>
    <t>Nataļja Basina</t>
  </si>
  <si>
    <t>Sergejs Voravko</t>
  </si>
  <si>
    <t>Aleksandrs Daņilovs</t>
  </si>
  <si>
    <t>Ģirts Dambis</t>
  </si>
  <si>
    <t>Kārlis Bērziņš</t>
  </si>
  <si>
    <t>Anatolijs Ševcovs</t>
  </si>
  <si>
    <t>Igors Gribusts</t>
  </si>
  <si>
    <t>1. posms punkti kopā</t>
  </si>
  <si>
    <t>2. posms punkti kopā</t>
  </si>
  <si>
    <t>1. posms punkti mērķī</t>
  </si>
  <si>
    <t>3. posms punkti mērķī</t>
  </si>
  <si>
    <t>2. posms punkti mērķī</t>
  </si>
  <si>
    <t>1.vingr. augstākais</t>
  </si>
  <si>
    <t>1.vingr. Mērķī</t>
  </si>
  <si>
    <t>Mērķī kopā</t>
  </si>
  <si>
    <t>2.vingr. Mērķī</t>
  </si>
  <si>
    <t>3.vingr. Mērķī</t>
  </si>
  <si>
    <t>punkti mērķī kopā</t>
  </si>
  <si>
    <t>Kaspars Bajals</t>
  </si>
  <si>
    <t>Leonards Neperts</t>
  </si>
  <si>
    <t>Madara Tauriņa</t>
  </si>
  <si>
    <t>Iveta Atslēdziņa</t>
  </si>
  <si>
    <t>Jānis Valners</t>
  </si>
  <si>
    <t>Arvis Aukštikalnis</t>
  </si>
  <si>
    <t>Aivars Erels</t>
  </si>
  <si>
    <t>Ieva Jokste</t>
  </si>
  <si>
    <t>Imants Ozoliņš</t>
  </si>
  <si>
    <t>Punkti mērķī kopā</t>
  </si>
  <si>
    <t>3. posms punkti kopā</t>
  </si>
  <si>
    <t>Otto Māris Zviedris</t>
  </si>
  <si>
    <t>Aleksejs Leonovičš</t>
  </si>
  <si>
    <t xml:space="preserve">Jānis Osiņš </t>
  </si>
  <si>
    <t>Jēkabs Troska</t>
  </si>
  <si>
    <t>Kristīne Valnere</t>
  </si>
  <si>
    <t>Patrīcija Valnere</t>
  </si>
  <si>
    <t>Andris Dimants</t>
  </si>
  <si>
    <t>Sergejs Pudulis</t>
  </si>
  <si>
    <t>Aleksandrs Ignatovs</t>
  </si>
  <si>
    <t>Roberts Voncevičs</t>
  </si>
  <si>
    <t>Armands Troska</t>
  </si>
  <si>
    <t>Mikus Zvirbulis</t>
  </si>
  <si>
    <t>Jānis Osiņš</t>
  </si>
  <si>
    <t>Aleksejs Leonovičs</t>
  </si>
  <si>
    <t>Andris Čakars</t>
  </si>
  <si>
    <t>Ansis Biedris</t>
  </si>
  <si>
    <t>Elīna Čakare</t>
  </si>
  <si>
    <t>Veronika Saksona</t>
  </si>
  <si>
    <t>Juris Vilcāns</t>
  </si>
  <si>
    <t>Diāna Mašina</t>
  </si>
  <si>
    <t>Antra Vilcāne</t>
  </si>
  <si>
    <t>Roberts Vonsovičs</t>
  </si>
  <si>
    <t>OGRES NOVADA 2025.GADA ATKLĀTAIS ČEMPIONĀTS LIETIŠĶAJĀ ŠAUŠANĀ 1.POSMS</t>
  </si>
  <si>
    <t>Ogre 20.09.2025.</t>
  </si>
  <si>
    <t>OGRES NOVADA 2025.GADA ATKLĀTAIS ČEMPIONĀTS LOŽU ŠAUŠANĀ 1.POSMS</t>
  </si>
  <si>
    <t>OGRES NOVADA 2025.GADA ATKLĀTAIS ČEMPIONĀTS LOŽU ŠAUŠANĀ 3.POSMS</t>
  </si>
  <si>
    <t>OGRES NOVADA 2025.GADA ATKLĀTAIS ČEMPIONĀTS LIETIŠĶAJĀ ŠAUŠANĀ 3.POSMS</t>
  </si>
  <si>
    <t>OGRES NOVADA 2025.GADA ATKLĀTAIS ČEMPIONĀTS LIETIŠĶAJĀ ŠAUŠANĀ 2.POSMS</t>
  </si>
  <si>
    <t>OGRES NOVADA 2025.GADA ATKLĀTAIS ČEMPIONĀTS LOŽU ŠAUŠANĀ 2.POSMS</t>
  </si>
  <si>
    <t>Ogre 11.10.2025.</t>
  </si>
  <si>
    <t>Ogre 22.11.2025.</t>
  </si>
  <si>
    <t>OGRES NOVADA 2025.GADA ATKLĀTAIS ČEMPIONĀTS LIETIŠĶAJĀ ŠAUŠANĀ KOPVĒRTĒJUMS</t>
  </si>
  <si>
    <t>OGRES NOVADA 2025.GADA ATKLĀTAIS ČEMPIONĀTS LOŽU ŠAUŠANĀ KOPVĒRTĒJUMS</t>
  </si>
  <si>
    <t>Toms Ābelis</t>
  </si>
  <si>
    <t>Rainers Valainis</t>
  </si>
  <si>
    <t>Solveiga Rjastas</t>
  </si>
  <si>
    <t xml:space="preserve">Jānis Ošiņš </t>
  </si>
  <si>
    <t>Sigvars Feldmanis</t>
  </si>
  <si>
    <t>Kaspars Villaus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</si>
</sst>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sz val="12"/>
      <color theme="4" tint="-0.49998474074526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4" tint="-0.249977111117893"/>
      <name val="Times New Roman"/>
      <family val="1"/>
      <charset val="186"/>
    </font>
    <font>
      <sz val="11"/>
      <color theme="2"/>
      <name val="Calibri"/>
      <family val="2"/>
      <scheme val="minor"/>
    </font>
    <font>
      <b/>
      <sz val="9"/>
      <name val="Times New Roman"/>
      <family val="1"/>
      <charset val="186"/>
    </font>
    <font>
      <sz val="12"/>
      <color theme="9" tint="-0.499984740745262"/>
      <name val="Times New Roman"/>
      <family val="1"/>
      <charset val="186"/>
    </font>
    <font>
      <sz val="11"/>
      <color theme="9" tint="-0.499984740745262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0" fillId="0" borderId="7" xfId="0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10" fillId="4" borderId="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2" fillId="2" borderId="13" xfId="1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2" borderId="17" xfId="1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2" xfId="1" applyFont="1" applyBorder="1" applyAlignment="1">
      <alignment horizontal="center" vertical="center" wrapText="1"/>
    </xf>
    <xf numFmtId="0" fontId="12" fillId="2" borderId="16" xfId="1" applyFont="1" applyBorder="1" applyAlignment="1">
      <alignment horizontal="center" vertical="center" wrapText="1"/>
    </xf>
    <xf numFmtId="0" fontId="12" fillId="2" borderId="12" xfId="1" applyFont="1" applyBorder="1" applyAlignment="1">
      <alignment horizontal="center" vertical="center" wrapText="1"/>
    </xf>
    <xf numFmtId="0" fontId="12" fillId="2" borderId="18" xfId="1" applyFont="1" applyBorder="1" applyAlignment="1">
      <alignment horizontal="center" vertical="center" wrapText="1"/>
    </xf>
    <xf numFmtId="0" fontId="12" fillId="2" borderId="11" xfId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37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a92" displayName="Tabula92" ref="A4:R11" totalsRowShown="0" headerRowDxfId="369" dataDxfId="367" headerRowBorderDxfId="368" tableBorderDxfId="366">
  <autoFilter ref="A4:R11" xr:uid="{00000000-0009-0000-0100-000001000000}"/>
  <sortState xmlns:xlrd2="http://schemas.microsoft.com/office/spreadsheetml/2017/richdata2" ref="A5:R11">
    <sortCondition ref="A4:A11"/>
  </sortState>
  <tableColumns count="18">
    <tableColumn id="1" xr3:uid="{00000000-0010-0000-0000-000001000000}" name="Nr.p.k." dataDxfId="365"/>
    <tableColumn id="2" xr3:uid="{00000000-0010-0000-0000-000002000000}" name="Vārds, uzvārds" dataDxfId="364"/>
    <tableColumn id="18" xr3:uid="{00000000-0010-0000-0000-000012000000}" name="Dzimšanas gads" dataDxfId="363"/>
    <tableColumn id="3" xr3:uid="{00000000-0010-0000-0000-000003000000}" name="1.vingr. Mērķī" dataDxfId="362"/>
    <tableColumn id="4" xr3:uid="{00000000-0010-0000-0000-000004000000}" name="1.vingr. desm. skaits" dataDxfId="361"/>
    <tableColumn id="5" xr3:uid="{00000000-0010-0000-0000-000005000000}" name="1.vingr.Vieta" dataDxfId="360">
      <calculatedColumnFormula>IF(ISBLANK(D5),"",RANK($D5,$D$5:$D$11)+SUMPRODUCT(($D$5:$D$11=D5)*(E5&lt;$E$5:$E$11)))</calculatedColumnFormula>
    </tableColumn>
    <tableColumn id="6" xr3:uid="{00000000-0010-0000-0000-000006000000}" name="1.vingr. Punkti kopā" dataDxfId="359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000-000007000000}" name="2.vingr. Mērķī" dataDxfId="358"/>
    <tableColumn id="8" xr3:uid="{00000000-0010-0000-0000-000008000000}" name="2.vingr. desm. skaits" dataDxfId="357"/>
    <tableColumn id="9" xr3:uid="{00000000-0010-0000-0000-000009000000}" name="2.vingr.Vieta" dataDxfId="356">
      <calculatedColumnFormula>IF(ISBLANK(H5),"",RANK($H5,$H$5:$H$11)+SUMPRODUCT(($H$5:$H$11=H5)*(I5&lt;$I$5:$I$11)))</calculatedColumnFormula>
    </tableColumn>
    <tableColumn id="10" xr3:uid="{00000000-0010-0000-0000-00000A000000}" name="2.vingr. Punkti kopā" dataDxfId="355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000-00000B000000}" name="3.vingr. Mērķī" dataDxfId="354"/>
    <tableColumn id="12" xr3:uid="{00000000-0010-0000-0000-00000C000000}" name="3.vingr. desm. skaits" dataDxfId="353"/>
    <tableColumn id="13" xr3:uid="{00000000-0010-0000-0000-00000D000000}" name="3.vingr.Vieta" dataDxfId="352">
      <calculatedColumnFormula>IF(ISBLANK(L5),"",RANK($L5,$L$5:$L$11)+SUMPRODUCT(($L$5:$L$11=L5)*(M5&lt;$M$5:$M$11)))</calculatedColumnFormula>
    </tableColumn>
    <tableColumn id="14" xr3:uid="{00000000-0010-0000-0000-00000E000000}" name="3.vingr. Punkti kopā" dataDxfId="351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7" xr3:uid="{00000000-0010-0000-0000-000011000000}" name="Mērķī kopā" dataDxfId="350">
      <calculatedColumnFormula>IF(SUM(D5,H5,L5)=0,"",SUM(D5,H5,L5))</calculatedColumnFormula>
    </tableColumn>
    <tableColumn id="15" xr3:uid="{00000000-0010-0000-0000-00000F000000}" name="Punkti kopā" dataDxfId="349">
      <calculatedColumnFormula>IF(ISBLANK(L5),"",SUM(G5,K5,O5))</calculatedColumnFormula>
    </tableColumn>
    <tableColumn id="16" xr3:uid="{00000000-0010-0000-0000-000010000000}" name="Vieta" dataDxfId="348">
      <calculatedColumnFormula>IF(ISBLANK(L5),"",RANK($Q5,$Q$5:$Q$11))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ula8" displayName="Tabula8" ref="A4:U20" totalsRowShown="0" tableBorderDxfId="171">
  <autoFilter ref="A4:U20" xr:uid="{00000000-0009-0000-0100-000008000000}"/>
  <sortState xmlns:xlrd2="http://schemas.microsoft.com/office/spreadsheetml/2017/richdata2" ref="A5:U20">
    <sortCondition ref="U4:U20"/>
  </sortState>
  <tableColumns count="21">
    <tableColumn id="1" xr3:uid="{00000000-0010-0000-0900-000001000000}" name="Nr.p.k." dataDxfId="170"/>
    <tableColumn id="2" xr3:uid="{00000000-0010-0000-0900-000002000000}" name="Vārds, uzvārds" dataDxfId="169"/>
    <tableColumn id="15" xr3:uid="{00000000-0010-0000-0900-00000F000000}" name="Dzimšanas gads" dataDxfId="168"/>
    <tableColumn id="3" xr3:uid="{00000000-0010-0000-0900-000003000000}" name="1. posms 1. vingrinājums" dataDxfId="167">
      <calculatedColumnFormula>IFERROR(INDEX('1VŠ'!G$5:G$33,MATCH(B5,'1VŠ'!B$5:B$33,0)),"")</calculatedColumnFormula>
    </tableColumn>
    <tableColumn id="4" xr3:uid="{00000000-0010-0000-0900-000004000000}" name="1. posms 2. vingrinājums" dataDxfId="166">
      <calculatedColumnFormula>IFERROR(INDEX('1VŠ'!K$5:K$33,MATCH(B5,'1VŠ'!B$5:B$33,0)),"")</calculatedColumnFormula>
    </tableColumn>
    <tableColumn id="5" xr3:uid="{00000000-0010-0000-0900-000005000000}" name="1. posms 3. vingrinājums" dataDxfId="165">
      <calculatedColumnFormula>IFERROR(INDEX('1VŠ'!O$5:O$33,MATCH(B5,'1VŠ'!B$5:B$33,0)),"")</calculatedColumnFormula>
    </tableColumn>
    <tableColumn id="14" xr3:uid="{00000000-0010-0000-0900-00000E000000}" name="1. posms punkti mērķī" dataDxfId="164">
      <calculatedColumnFormula>IFERROR(INDEX('1VŠ'!P$5:P$33,MATCH(B5,'1VŠ'!B$5:B$33,0)),"")</calculatedColumnFormula>
    </tableColumn>
    <tableColumn id="16" xr3:uid="{00000000-0010-0000-0900-000010000000}" name="1. posms punkti kopā" dataDxfId="163">
      <calculatedColumnFormula>IF(SUM(Tabula8[[#This Row],[1. posms 1. vingrinājums]:[1. posms 3. vingrinājums]])=0,"",SUM(Tabula8[[#This Row],[1. posms 1. vingrinājums]:[1. posms 3. vingrinājums]]))</calculatedColumnFormula>
    </tableColumn>
    <tableColumn id="6" xr3:uid="{00000000-0010-0000-0900-000006000000}" name="2. posms 1. vingrinājums" dataDxfId="162">
      <calculatedColumnFormula>IFERROR(INDEX('2VŠ'!G$5:G$37,MATCH(B5,'2VŠ'!B$5:B$37,0)),"")</calculatedColumnFormula>
    </tableColumn>
    <tableColumn id="7" xr3:uid="{00000000-0010-0000-0900-000007000000}" name="2. posms 2. vingrinājums" dataDxfId="161">
      <calculatedColumnFormula>IFERROR(INDEX('2VŠ'!K$5:K$37,MATCH(B5,'2VŠ'!B$5:B$37,0)),"")</calculatedColumnFormula>
    </tableColumn>
    <tableColumn id="8" xr3:uid="{00000000-0010-0000-0900-000008000000}" name="2. posms 3. vingrinājums" dataDxfId="160">
      <calculatedColumnFormula>IFERROR(INDEX('2VŠ'!O$5:O$37,MATCH(B5,'2VŠ'!B$5:B$37,0)),"")</calculatedColumnFormula>
    </tableColumn>
    <tableColumn id="17" xr3:uid="{00000000-0010-0000-0900-000011000000}" name="2. posms punkti mērķī" dataDxfId="159">
      <calculatedColumnFormula>IFERROR(INDEX('2VŠ'!P$5:P$37,MATCH(B5,'2VŠ'!B$5:B$37,0)),"")</calculatedColumnFormula>
    </tableColumn>
    <tableColumn id="18" xr3:uid="{00000000-0010-0000-0900-000012000000}" name="2. posms punkti kopā" dataDxfId="158">
      <calculatedColumnFormula>IF(SUM(Tabula8[[#This Row],[2. posms 1. vingrinājums]:[2. posms 3. vingrinājums]])=0,"",SUM(Tabula8[[#This Row],[2. posms 1. vingrinājums]:[2. posms 3. vingrinājums]]))</calculatedColumnFormula>
    </tableColumn>
    <tableColumn id="9" xr3:uid="{00000000-0010-0000-0900-000009000000}" name="3. posms 1. vingrinājums" dataDxfId="157">
      <calculatedColumnFormula>IFERROR(INDEX('3VŠ'!G$5:G$38,MATCH(B5,'3VŠ'!B$5:B$38,0)),"")</calculatedColumnFormula>
    </tableColumn>
    <tableColumn id="10" xr3:uid="{00000000-0010-0000-0900-00000A000000}" name="3. posms 2. vingrinājums" dataDxfId="156">
      <calculatedColumnFormula>IFERROR(INDEX('3VŠ'!K$5:K$38,MATCH(B5,'3VŠ'!B$5:B$38,0)),"")</calculatedColumnFormula>
    </tableColumn>
    <tableColumn id="11" xr3:uid="{00000000-0010-0000-0900-00000B000000}" name="3. posms 3. vingrinājums" dataDxfId="155">
      <calculatedColumnFormula>IFERROR(INDEX('3VŠ'!O$5:O$38,MATCH(B5,'3VŠ'!B$5:B$38,0)),"")</calculatedColumnFormula>
    </tableColumn>
    <tableColumn id="20" xr3:uid="{00000000-0010-0000-0900-000014000000}" name="3. posms punkti mērķī" dataDxfId="154">
      <calculatedColumnFormula>IFERROR(INDEX('3VŠ'!P$5:P$38,MATCH(B5,'3VŠ'!B$5:B$38,0)),"")</calculatedColumnFormula>
    </tableColumn>
    <tableColumn id="22" xr3:uid="{00000000-0010-0000-0900-000016000000}" name="3. posms punkti kopā" dataDxfId="153">
      <calculatedColumnFormula>IF(SUM(N5:O5:P5)=0,"",SUM(N5:O5:P5))</calculatedColumnFormula>
    </tableColumn>
    <tableColumn id="19" xr3:uid="{00000000-0010-0000-0900-000013000000}" name="Punkti mērķī kopā" dataDxfId="152">
      <calculatedColumnFormula>IFERROR(LARGE(V5:X5,1) + IF(COUNT(V5:X5)&gt;=2, LARGE(V5:X5,2), 0), "")</calculatedColumnFormula>
    </tableColumn>
    <tableColumn id="12" xr3:uid="{00000000-0010-0000-0900-00000C000000}" name="Punkti kopā" dataDxfId="151">
      <calculatedColumnFormula>IFERROR(LARGE(Y5:AA5,1) + IF(COUNT(Y5:AA5)&gt;=2, LARGE(Y5:AA5,2), 0), "")</calculatedColumnFormula>
    </tableColumn>
    <tableColumn id="13" xr3:uid="{00000000-0010-0000-0900-00000D000000}" name="Vieta" dataDxfId="150">
      <calculatedColumnFormula>IF(T5="", "",RANK(T5,$T$5:$T$44)+SUMPRODUCT(($T$5:$T$44=T5)*(S5&lt;$S$5:$S$44)))</calculatedColumnFormula>
    </tableColumn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ula813" displayName="Tabula813" ref="A4:U16" totalsRowShown="0" headerRowDxfId="149" headerRowBorderDxfId="148" tableBorderDxfId="147">
  <autoFilter ref="A4:U16" xr:uid="{00000000-0009-0000-0100-00000C000000}"/>
  <sortState xmlns:xlrd2="http://schemas.microsoft.com/office/spreadsheetml/2017/richdata2" ref="A5:U16">
    <sortCondition ref="U4:U16"/>
  </sortState>
  <tableColumns count="21">
    <tableColumn id="1" xr3:uid="{00000000-0010-0000-0A00-000001000000}" name="Nr.p.k." dataDxfId="146"/>
    <tableColumn id="2" xr3:uid="{00000000-0010-0000-0A00-000002000000}" name="Vārds, uzvārds" dataDxfId="145"/>
    <tableColumn id="14" xr3:uid="{00000000-0010-0000-0A00-00000E000000}" name="Dzimšamas gads" dataDxfId="144"/>
    <tableColumn id="3" xr3:uid="{00000000-0010-0000-0A00-000003000000}" name="1. posms 1. vingrinājums" dataDxfId="143">
      <calculatedColumnFormula>IFERROR(INDEX('1SŠ'!G$5:G$34,MATCH(B5,'1SŠ'!B$5:B$34,0)),"")</calculatedColumnFormula>
    </tableColumn>
    <tableColumn id="4" xr3:uid="{00000000-0010-0000-0A00-000004000000}" name="1. posms 2. vingrinājums" dataDxfId="142">
      <calculatedColumnFormula>IFERROR(INDEX('1SŠ'!K$5:K$34,MATCH(B5,'1SŠ'!B$5:B$34,0)),"")</calculatedColumnFormula>
    </tableColumn>
    <tableColumn id="5" xr3:uid="{00000000-0010-0000-0A00-000005000000}" name="1. posms 3. vingrinājums" dataDxfId="141">
      <calculatedColumnFormula>IFERROR(INDEX('1SŠ'!O$5:O$34,MATCH(B5,'1SŠ'!B$5:B$34,0)),"")</calculatedColumnFormula>
    </tableColumn>
    <tableColumn id="15" xr3:uid="{00000000-0010-0000-0A00-00000F000000}" name="1. posms punkti mērķī" dataDxfId="140">
      <calculatedColumnFormula>IFERROR(INDEX('1SŠ'!P$5:P$34,MATCH(B5,'1SŠ'!B$5:B$34,0)),"")</calculatedColumnFormula>
    </tableColumn>
    <tableColumn id="16" xr3:uid="{00000000-0010-0000-0A00-000010000000}" name="1. posms punkti kopā" dataDxfId="139">
      <calculatedColumnFormula>IF(SUM(Tabula813[[#This Row],[1. posms 1. vingrinājums]:[1. posms 3. vingrinājums]])=0,"",SUM(Tabula813[[#This Row],[1. posms 1. vingrinājums]:[1. posms 3. vingrinājums]]))</calculatedColumnFormula>
    </tableColumn>
    <tableColumn id="6" xr3:uid="{00000000-0010-0000-0A00-000006000000}" name="2. posms 1. vingrinājums" dataDxfId="138">
      <calculatedColumnFormula>IFERROR(INDEX('2SŠ'!G$5:G$33,MATCH(B5,'2SŠ'!B$5:B$33,0)),"")</calculatedColumnFormula>
    </tableColumn>
    <tableColumn id="7" xr3:uid="{00000000-0010-0000-0A00-000007000000}" name="2. posms 2. vingrinājums" dataDxfId="137">
      <calculatedColumnFormula>IFERROR(INDEX('2SŠ'!K$5:K$33,MATCH(B5,'2SŠ'!B$5:B$33,0)),"")</calculatedColumnFormula>
    </tableColumn>
    <tableColumn id="8" xr3:uid="{00000000-0010-0000-0A00-000008000000}" name="2. posms 3. vingrinājums" dataDxfId="136">
      <calculatedColumnFormula>IFERROR(INDEX('2SŠ'!O$5:O$33,MATCH(B5,'2SŠ'!B$5:B$33,0)),"")</calculatedColumnFormula>
    </tableColumn>
    <tableColumn id="17" xr3:uid="{00000000-0010-0000-0A00-000011000000}" name="2. posms punkti mērķī" dataDxfId="135">
      <calculatedColumnFormula>IFERROR(INDEX('2SŠ'!P$5:P$33,MATCH(B5,'2SŠ'!B$5:B$33,0)),"")</calculatedColumnFormula>
    </tableColumn>
    <tableColumn id="18" xr3:uid="{00000000-0010-0000-0A00-000012000000}" name="2. posms punkti kopā" dataDxfId="134">
      <calculatedColumnFormula>IF(SUM(Tabula813[[#This Row],[2. posms 1. vingrinājums]:[2. posms 3. vingrinājums]])=0,"",SUM(Tabula813[[#This Row],[2. posms 1. vingrinājums]:[2. posms 3. vingrinājums]]))</calculatedColumnFormula>
    </tableColumn>
    <tableColumn id="9" xr3:uid="{00000000-0010-0000-0A00-000009000000}" name="3. posms 1. vingrinājums" dataDxfId="133">
      <calculatedColumnFormula>IFERROR(INDEX('3SŠ'!G$5:G$36,MATCH(B5,'3SŠ'!B$5:B$36,0)),"")</calculatedColumnFormula>
    </tableColumn>
    <tableColumn id="10" xr3:uid="{00000000-0010-0000-0A00-00000A000000}" name="3. posms 2. vingrinājums" dataDxfId="132">
      <calculatedColumnFormula>IFERROR(INDEX('3SŠ'!K$5:K$36,MATCH(B5,'3SŠ'!B$5:B$36,0)),"")</calculatedColumnFormula>
    </tableColumn>
    <tableColumn id="11" xr3:uid="{00000000-0010-0000-0A00-00000B000000}" name="3. posms 3. vingrinājums" dataDxfId="131">
      <calculatedColumnFormula>IFERROR(INDEX('3SŠ'!O$5:O$36,MATCH(B5,'3SŠ'!B$5:B$36,0)),"")</calculatedColumnFormula>
    </tableColumn>
    <tableColumn id="19" xr3:uid="{00000000-0010-0000-0A00-000013000000}" name="3. posms punkti mērķī" dataDxfId="130">
      <calculatedColumnFormula>IFERROR(INDEX('3SŠ'!P$5:P$36,MATCH(B5,'3SŠ'!B$5:B$36,0)),"")</calculatedColumnFormula>
    </tableColumn>
    <tableColumn id="21" xr3:uid="{00000000-0010-0000-0A00-000015000000}" name="3. posms punkti kopā" dataDxfId="129">
      <calculatedColumnFormula>IF(SUM(N5:O5:P5)=0,"",SUM(N5:O5:P5))</calculatedColumnFormula>
    </tableColumn>
    <tableColumn id="20" xr3:uid="{00000000-0010-0000-0A00-000014000000}" name="Punkti mērķī kopā" dataDxfId="128">
      <calculatedColumnFormula>IFERROR(LARGE(V5:X5,1) + IF(COUNT(V5:X5)&gt;=2, LARGE(V5:X5,2), 0), "")</calculatedColumnFormula>
    </tableColumn>
    <tableColumn id="12" xr3:uid="{00000000-0010-0000-0A00-00000C000000}" name="Punkti kopā" dataDxfId="127">
      <calculatedColumnFormula>IFERROR(LARGE(Y5:AA5,1) + IF(COUNT(Y5:AA5)&gt;=2, LARGE(Y5:AA5,2), 0), "")</calculatedColumnFormula>
    </tableColumn>
    <tableColumn id="13" xr3:uid="{00000000-0010-0000-0A00-00000D000000}" name="Vieta" dataDxfId="126">
      <calculatedColumnFormula>IF(T5="","",RANK($T5,$T$5:$T$16))</calculatedColumnFormula>
    </tableColumn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ula81315" displayName="Tabula81315" ref="A4:U33" totalsRowShown="0" headerRowDxfId="125" headerRowBorderDxfId="124" tableBorderDxfId="123">
  <autoFilter ref="A4:U33" xr:uid="{00000000-0009-0000-0100-00000E000000}"/>
  <sortState xmlns:xlrd2="http://schemas.microsoft.com/office/spreadsheetml/2017/richdata2" ref="A5:U33">
    <sortCondition ref="U4:U33"/>
  </sortState>
  <tableColumns count="21">
    <tableColumn id="1" xr3:uid="{00000000-0010-0000-0B00-000001000000}" name="Nr.p.k." dataDxfId="122"/>
    <tableColumn id="2" xr3:uid="{00000000-0010-0000-0B00-000002000000}" name="Vārds, uzvārds" dataDxfId="121"/>
    <tableColumn id="3" xr3:uid="{00000000-0010-0000-0B00-000003000000}" name="Dzimšanas gads" dataDxfId="120"/>
    <tableColumn id="16" xr3:uid="{00000000-0010-0000-0B00-000010000000}" name="1. posms 1. vingrinājums" dataDxfId="119">
      <calculatedColumnFormula>IFERROR(INDEX('1P'!G$5:G$40,MATCH(B5,'1P'!B$5:B$40,0)),"")</calculatedColumnFormula>
    </tableColumn>
    <tableColumn id="4" xr3:uid="{00000000-0010-0000-0B00-000004000000}" name="1. posms 2. vingrinājums" dataDxfId="118">
      <calculatedColumnFormula>IFERROR(INDEX('1P'!K$5:K$40,MATCH(B5,'1P'!B$5:B$40,0)),"")</calculatedColumnFormula>
    </tableColumn>
    <tableColumn id="5" xr3:uid="{00000000-0010-0000-0B00-000005000000}" name="1. posms 3. vingrinājums" dataDxfId="117">
      <calculatedColumnFormula>IFERROR(INDEX('1P'!O$5:O$40,MATCH(B5,'1P'!B$5:B$40,0)),"")</calculatedColumnFormula>
    </tableColumn>
    <tableColumn id="19" xr3:uid="{00000000-0010-0000-0B00-000013000000}" name="1. posms punkti mērķī" dataDxfId="116">
      <calculatedColumnFormula>IFERROR(INDEX('1P'!P$5:P$40,MATCH(B5,'1P'!B$5:B$40,0)),"")</calculatedColumnFormula>
    </tableColumn>
    <tableColumn id="22" xr3:uid="{00000000-0010-0000-0B00-000016000000}" name="1. posms punkti kopā" dataDxfId="115">
      <calculatedColumnFormula>IF(SUM(D5:E5:F5)=0,"",SUM(D5:E5:F5))</calculatedColumnFormula>
    </tableColumn>
    <tableColumn id="6" xr3:uid="{00000000-0010-0000-0B00-000006000000}" name="2. posms 1. vingrinājums" dataDxfId="114">
      <calculatedColumnFormula>IFERROR(INDEX('2P'!G$5:G$39,MATCH(B5,'2P'!B$5:B$39,0)),"")</calculatedColumnFormula>
    </tableColumn>
    <tableColumn id="7" xr3:uid="{00000000-0010-0000-0B00-000007000000}" name="2. posms 2. vingrinājums" dataDxfId="113">
      <calculatedColumnFormula>IFERROR(INDEX('2P'!K$5:K$39,MATCH(B5,'2P'!B$5:B$39,0)),"")</calculatedColumnFormula>
    </tableColumn>
    <tableColumn id="8" xr3:uid="{00000000-0010-0000-0B00-000008000000}" name="2. posms 3. vingrinājums" dataDxfId="112">
      <calculatedColumnFormula>IFERROR(INDEX('2P'!O$5:O$39,MATCH(B5,'2P'!B$5:B$39,0)),"")</calculatedColumnFormula>
    </tableColumn>
    <tableColumn id="20" xr3:uid="{00000000-0010-0000-0B00-000014000000}" name="2. posms punkti mērķī" dataDxfId="111">
      <calculatedColumnFormula>IFERROR(INDEX('2P'!P$5:P$39,MATCH(B5,'2P'!B$5:B$39,0)),"")</calculatedColumnFormula>
    </tableColumn>
    <tableColumn id="23" xr3:uid="{00000000-0010-0000-0B00-000017000000}" name="2. posms punkti kopā" dataDxfId="110">
      <calculatedColumnFormula>IF(SUM(I5:J5:K5)=0,"",SUM(I5:J5:K5))</calculatedColumnFormula>
    </tableColumn>
    <tableColumn id="9" xr3:uid="{00000000-0010-0000-0B00-000009000000}" name="3. posms 1. vingrinājums" dataDxfId="109">
      <calculatedColumnFormula>IFERROR(INDEX('3P'!G$5:G$44,MATCH(B5,'3P'!B$5:B$44,0)),"")</calculatedColumnFormula>
    </tableColumn>
    <tableColumn id="10" xr3:uid="{00000000-0010-0000-0B00-00000A000000}" name="3. posms 2. vingrinājums" dataDxfId="108">
      <calculatedColumnFormula>IFERROR(INDEX('3P'!K$5:K$44,MATCH(B5,'3P'!B$5:B$44,0)),"")</calculatedColumnFormula>
    </tableColumn>
    <tableColumn id="11" xr3:uid="{00000000-0010-0000-0B00-00000B000000}" name="3. posms 3. vingrinājums" dataDxfId="107">
      <calculatedColumnFormula>IFERROR(INDEX('3P'!O$5:O$44,MATCH(B5,'3P'!B$5:B$44,0)),"")</calculatedColumnFormula>
    </tableColumn>
    <tableColumn id="21" xr3:uid="{00000000-0010-0000-0B00-000015000000}" name="3. posms punkti mērķī" dataDxfId="106">
      <calculatedColumnFormula>IFERROR(INDEX('3P'!P$5:P$44,MATCH(B5,'3P'!B$5:B$44,0)),"")</calculatedColumnFormula>
    </tableColumn>
    <tableColumn id="14" xr3:uid="{00000000-0010-0000-0B00-00000E000000}" name="3. posms punkti kopā" dataDxfId="105">
      <calculatedColumnFormula>IF(SUM(N5:O5:P5)=0,"",SUM(N5:O5:P5))</calculatedColumnFormula>
    </tableColumn>
    <tableColumn id="24" xr3:uid="{00000000-0010-0000-0B00-000018000000}" name="punkti mērķī kopā" dataDxfId="104">
      <calculatedColumnFormula>IFERROR(LARGE(V5:X5,1) + IF(COUNT(V5:X5)&gt;=2, LARGE(V5:X5,2), 0), "")</calculatedColumnFormula>
    </tableColumn>
    <tableColumn id="12" xr3:uid="{00000000-0010-0000-0B00-00000C000000}" name="Punkti kopā" dataDxfId="103">
      <calculatedColumnFormula>IFERROR(LARGE(Y5:AA5,1) + IF(COUNT(Y5:AA5)&gt;=2, LARGE(Y5:AA5,2), 0), "")</calculatedColumnFormula>
    </tableColumn>
    <tableColumn id="13" xr3:uid="{00000000-0010-0000-0B00-00000D000000}" name="Vieta" dataDxfId="102">
      <calculatedColumnFormula>IF(T5="", "",RANK(T5,$T$5:$T$33)+SUMPRODUCT(($T$5:$T$33=T5)*(S5&lt;$S$5:$S$33)))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ula936" displayName="Tabula936" ref="A4:R12" totalsRowShown="0" headerRowDxfId="347" dataDxfId="345" headerRowBorderDxfId="346" tableBorderDxfId="344">
  <autoFilter ref="A4:R12" xr:uid="{00000000-0009-0000-0100-000005000000}"/>
  <sortState xmlns:xlrd2="http://schemas.microsoft.com/office/spreadsheetml/2017/richdata2" ref="A5:R12">
    <sortCondition ref="A4:A12"/>
  </sortState>
  <tableColumns count="18">
    <tableColumn id="1" xr3:uid="{00000000-0010-0000-0100-000001000000}" name="Nr.p.k." dataDxfId="343"/>
    <tableColumn id="2" xr3:uid="{00000000-0010-0000-0100-000002000000}" name="Vārds, uzvārds" dataDxfId="342"/>
    <tableColumn id="18" xr3:uid="{00000000-0010-0000-0100-000012000000}" name="Dzimšanas gads" dataDxfId="341"/>
    <tableColumn id="3" xr3:uid="{00000000-0010-0000-0100-000003000000}" name="1.vingr. Mērķī" dataDxfId="340"/>
    <tableColumn id="4" xr3:uid="{00000000-0010-0000-0100-000004000000}" name="1.vingr. desm. skaits" dataDxfId="339"/>
    <tableColumn id="5" xr3:uid="{00000000-0010-0000-0100-000005000000}" name="1.vingr.Vieta" dataDxfId="338">
      <calculatedColumnFormula>IF(ISBLANK(D5),"",RANK($D5,$D$5:$D$12)+SUMPRODUCT(($D$5:$D$12=D5)*(E5&lt;$E$5:$E$12)))</calculatedColumnFormula>
    </tableColumn>
    <tableColumn id="6" xr3:uid="{00000000-0010-0000-0100-000006000000}" name="1.vingr. Punkti kopā" dataDxfId="337">
      <calculatedColumnFormula>IF(ISBLANK(D5),"",IF($F5=1,20,IF($F5=2,18,IF($F5=3,16,IF($F5=4,15,IF($F5=5,14,IF($F5=6,13,IF($F5=7,12,IF($F5=8,11,IF($F5=9,10,IF($F5=10,9,IF($F5=11,8,IF($F5=12,7,IF($F5=13,6,IF($F5=14,5,IF($F5=15,4,IF($F5=16,3,IF($F5=17,2,IF($F5&gt;18,1,IF($F5=""," "))))))))))))))))))))</calculatedColumnFormula>
    </tableColumn>
    <tableColumn id="7" xr3:uid="{00000000-0010-0000-0100-000007000000}" name="2.vingr. Mērķī" dataDxfId="336"/>
    <tableColumn id="8" xr3:uid="{00000000-0010-0000-0100-000008000000}" name="2.vingr. desm. skaits" dataDxfId="335"/>
    <tableColumn id="9" xr3:uid="{00000000-0010-0000-0100-000009000000}" name="2.vingr.Vieta" dataDxfId="334">
      <calculatedColumnFormula>IF(ISBLANK(H5),"",RANK($H5,$H$5:$H$12)+SUMPRODUCT(($H$5:$H$12=H5)*(I5&lt;$I$5:$I$12)))</calculatedColumnFormula>
    </tableColumn>
    <tableColumn id="10" xr3:uid="{00000000-0010-0000-0100-00000A000000}" name="2.vingr. Punkti kopā" dataDxfId="333">
      <calculatedColumnFormula>IF(ISBLANK(H5),"",IF($J5=1,20,IF($J5=2,18,IF($J5=3,16,IF($J5=4,15,IF($J5=5,14,IF($J5=6,13,IF($J5=7,12,IF($J5=8,11,IF($J5=9,10,IF($J5=10,9,IF($J5=11,8,IF($J5=12,7,IF($J5=13,6,IF($J5=14,5,IF($J5=15,4,IF($J5=16,3,IF($J5=17,2,IF($J5&gt;18,1,)))))))))))))))))))</calculatedColumnFormula>
    </tableColumn>
    <tableColumn id="11" xr3:uid="{00000000-0010-0000-0100-00000B000000}" name="3.vingr. Mērķī" dataDxfId="332"/>
    <tableColumn id="12" xr3:uid="{00000000-0010-0000-0100-00000C000000}" name="3.vingr. desm. skaits" dataDxfId="331"/>
    <tableColumn id="13" xr3:uid="{00000000-0010-0000-0100-00000D000000}" name="3.vingr.Vieta" dataDxfId="330">
      <calculatedColumnFormula>IF(ISBLANK(L5),"",RANK($L5,$L$5:$L$12)+SUMPRODUCT(($L$5:$L$12=L5)*(M5&lt;$M$5:$M$12)))</calculatedColumnFormula>
    </tableColumn>
    <tableColumn id="14" xr3:uid="{00000000-0010-0000-0100-00000E000000}" name="3.vingr. Punkti kopā" dataDxfId="329">
      <calculatedColumnFormula>IF(ISBLANK(L5),"",IF($N5=1,20,IF($N5=2,18,IF($N5=3,16,IF($N5=4,15,IF($N5=5,14,IF($N5=6,13,IF($N5=7,12,IF($N5=8,11,IF($N5=9,10,IF($N5=10,9,IF($N5=11,8,IF($N5=12,7,IF($N5=13,6,IF($N5=14,5,IF($N5=15,4,IF($N5=16,3,IF($N5=17,2,IF($N5&gt;18,1,IF($N5=""," "))))))))))))))))))))</calculatedColumnFormula>
    </tableColumn>
    <tableColumn id="17" xr3:uid="{00000000-0010-0000-0100-000011000000}" name="Mērķī kopā" dataDxfId="328">
      <calculatedColumnFormula>IF(SUM(D5,H5,L5)=0,"",SUM(D5,H5,L5))</calculatedColumnFormula>
    </tableColumn>
    <tableColumn id="15" xr3:uid="{00000000-0010-0000-0100-00000F000000}" name="Punkti kopā" dataDxfId="327">
      <calculatedColumnFormula>IF(ISBLANK(L5),"",SUM(G5,K5,O5))</calculatedColumnFormula>
    </tableColumn>
    <tableColumn id="16" xr3:uid="{00000000-0010-0000-0100-000010000000}" name="Vieta" dataDxfId="326">
      <calculatedColumnFormula>IF(ISBLANK(Q6),"",RANK($Q6,$Q$6:$Q$13))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ula957" displayName="Tabula957" ref="A4:R24" totalsRowShown="0" headerRowDxfId="325" dataDxfId="323" headerRowBorderDxfId="324" tableBorderDxfId="322">
  <autoFilter ref="A4:R24" xr:uid="{00000000-0009-0000-0100-000006000000}"/>
  <sortState xmlns:xlrd2="http://schemas.microsoft.com/office/spreadsheetml/2017/richdata2" ref="A5:R24">
    <sortCondition ref="R4:R24"/>
  </sortState>
  <tableColumns count="18">
    <tableColumn id="1" xr3:uid="{00000000-0010-0000-0200-000001000000}" name="Nr.p.k." dataDxfId="321"/>
    <tableColumn id="2" xr3:uid="{00000000-0010-0000-0200-000002000000}" name="Vārds, uzvārds" dataDxfId="320"/>
    <tableColumn id="8" xr3:uid="{00000000-0010-0000-0200-000008000000}" name="Dzimšanas gads" dataDxfId="319"/>
    <tableColumn id="3" xr3:uid="{00000000-0010-0000-0200-000003000000}" name="1.vingr. Mērķī" dataDxfId="318"/>
    <tableColumn id="4" xr3:uid="{00000000-0010-0000-0200-000004000000}" name="1.vingr.augstākais" dataDxfId="317"/>
    <tableColumn id="5" xr3:uid="{00000000-0010-0000-0200-000005000000}" name="1.vingr.Vieta" dataDxfId="316">
      <calculatedColumnFormula>IF(ISBLANK(D5),"",RANK($D5,$D$5:$D$24)+SUMPRODUCT(($D$5:$D$24=D5)*(E5&lt;$E$5:$E$24)))</calculatedColumnFormula>
    </tableColumn>
    <tableColumn id="6" xr3:uid="{00000000-0010-0000-0200-000006000000}" name="1.vingr. Punkti kopā" dataDxfId="315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200-000007000000}" name="2.vingr. Mērķī" dataDxfId="314"/>
    <tableColumn id="17" xr3:uid="{00000000-0010-0000-0200-000011000000}" name="2.vingr.augstākais" dataDxfId="313"/>
    <tableColumn id="9" xr3:uid="{00000000-0010-0000-0200-000009000000}" name="2.vingr.Vieta" dataDxfId="312">
      <calculatedColumnFormula>IF(ISBLANK(H5),"",RANK($H5,$H$5:$H$24)+SUMPRODUCT(($H$5:$H$24=H5)*(I5&lt;$I$5:$I$24)))</calculatedColumnFormula>
    </tableColumn>
    <tableColumn id="10" xr3:uid="{00000000-0010-0000-0200-00000A000000}" name="2.vingr. Punkti kopā" dataDxfId="311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200-00000B000000}" name="3.vingr. Mērķī" dataDxfId="310"/>
    <tableColumn id="18" xr3:uid="{00000000-0010-0000-0200-000012000000}" name="3.vingr.augstākais" dataDxfId="309"/>
    <tableColumn id="13" xr3:uid="{00000000-0010-0000-0200-00000D000000}" name="3.vingr.Vieta" dataDxfId="308">
      <calculatedColumnFormula>IF(ISBLANK(L5),"",RANK($L5,$L$6:$L$24))</calculatedColumnFormula>
    </tableColumn>
    <tableColumn id="14" xr3:uid="{00000000-0010-0000-0200-00000E000000}" name="3.vingr. Punkti kopā" dataDxfId="307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2" xr3:uid="{00000000-0010-0000-0200-00000C000000}" name="Mērķī kopā" dataDxfId="306">
      <calculatedColumnFormula>IF(SUM(D5,H5,L5)=0,"",SUM(D5,H5,L5))</calculatedColumnFormula>
    </tableColumn>
    <tableColumn id="15" xr3:uid="{00000000-0010-0000-0200-00000F000000}" name="Punkti kopā" dataDxfId="305">
      <calculatedColumnFormula>IF(ISBLANK(L5),"",SUM(G5,K5,O5))</calculatedColumnFormula>
    </tableColumn>
    <tableColumn id="16" xr3:uid="{00000000-0010-0000-0200-000010000000}" name="Vieta" dataDxfId="304">
      <calculatedColumnFormula>IF(ISBLANK(Q6),"",RANK($Q6,$Q$6:$Q$24))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ula98" displayName="Tabula98" ref="A4:R15" totalsRowShown="0" headerRowDxfId="303" dataDxfId="301" headerRowBorderDxfId="302" tableBorderDxfId="300">
  <autoFilter ref="A4:R15" xr:uid="{00000000-0009-0000-0100-000007000000}"/>
  <sortState xmlns:xlrd2="http://schemas.microsoft.com/office/spreadsheetml/2017/richdata2" ref="A5:R15">
    <sortCondition ref="R4:R15"/>
  </sortState>
  <tableColumns count="18">
    <tableColumn id="1" xr3:uid="{00000000-0010-0000-0300-000001000000}" name="Nr.p.k." dataDxfId="299"/>
    <tableColumn id="2" xr3:uid="{00000000-0010-0000-0300-000002000000}" name="Vārds, uzvārds" dataDxfId="298"/>
    <tableColumn id="18" xr3:uid="{00000000-0010-0000-0300-000012000000}" name="Dzimšanas gads" dataDxfId="297"/>
    <tableColumn id="3" xr3:uid="{00000000-0010-0000-0300-000003000000}" name="1.vingr. Mērķī" dataDxfId="296"/>
    <tableColumn id="4" xr3:uid="{00000000-0010-0000-0300-000004000000}" name="1.vingr. desm. skaits" dataDxfId="295"/>
    <tableColumn id="5" xr3:uid="{00000000-0010-0000-0300-000005000000}" name="1.vingr.Vieta" dataDxfId="294">
      <calculatedColumnFormula>IF(ISBLANK(D5),"",RANK($D5,$D$5:$D$15)+SUMPRODUCT(($D$5:$D$15=D5)*(E5&lt;$E$5:$E$15)))</calculatedColumnFormula>
    </tableColumn>
    <tableColumn id="6" xr3:uid="{00000000-0010-0000-0300-000006000000}" name="1.vingr. Punkti kopā" dataDxfId="293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300-000007000000}" name="2.vingr. Mērķī" dataDxfId="292"/>
    <tableColumn id="8" xr3:uid="{00000000-0010-0000-0300-000008000000}" name="2.vingr. desm. skaits" dataDxfId="291"/>
    <tableColumn id="9" xr3:uid="{00000000-0010-0000-0300-000009000000}" name="2.vingr.Vieta" dataDxfId="290">
      <calculatedColumnFormula>IF(ISBLANK(H5),"",RANK($H5,$H$5:$H$15)+SUMPRODUCT(($H$5:$H$15=H5)*(I5&lt;$I$5:$I$15)))</calculatedColumnFormula>
    </tableColumn>
    <tableColumn id="10" xr3:uid="{00000000-0010-0000-0300-00000A000000}" name="2.vingr. Punkti kopā" dataDxfId="289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300-00000B000000}" name="3.vingr. Mērķī" dataDxfId="288"/>
    <tableColumn id="12" xr3:uid="{00000000-0010-0000-0300-00000C000000}" name="3.vingr. desm. skaits" dataDxfId="287"/>
    <tableColumn id="13" xr3:uid="{00000000-0010-0000-0300-00000D000000}" name="3.vingr.Vieta" dataDxfId="286">
      <calculatedColumnFormula>IF(ISBLANK(L5),"",RANK($L5,$L$5:$L$15)+SUMPRODUCT(($L$5:$L$15=L5)*(M5&lt;$M$5:$M$15)))</calculatedColumnFormula>
    </tableColumn>
    <tableColumn id="14" xr3:uid="{00000000-0010-0000-0300-00000E000000}" name="3.vingr. Punkti kopā" dataDxfId="285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7" xr3:uid="{00000000-0010-0000-0300-000011000000}" name="Mērķī kopā" dataDxfId="284">
      <calculatedColumnFormula>IF(SUM(D5,H5,L5)=0,"",SUM(D5,H5,L5))</calculatedColumnFormula>
    </tableColumn>
    <tableColumn id="15" xr3:uid="{00000000-0010-0000-0300-00000F000000}" name="Punkti kopā" dataDxfId="283">
      <calculatedColumnFormula>IF(ISBLANK(L5),"",SUM(G5,K5,O5))</calculatedColumnFormula>
    </tableColumn>
    <tableColumn id="16" xr3:uid="{00000000-0010-0000-0300-000010000000}" name="Vieta" dataDxfId="282">
      <calculatedColumnFormula>IF(ISBLANK(L5),"",RANK($Q5,$Q$5:$Q$15))</calculatedColumnFormula>
    </tableColumn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ula9311" displayName="Tabula9311" ref="A4:R11" totalsRowShown="0" headerRowDxfId="281" dataDxfId="279" headerRowBorderDxfId="280" tableBorderDxfId="278">
  <autoFilter ref="A4:R11" xr:uid="{00000000-0009-0000-0100-00000A000000}"/>
  <sortState xmlns:xlrd2="http://schemas.microsoft.com/office/spreadsheetml/2017/richdata2" ref="A5:R11">
    <sortCondition ref="R4:R11"/>
  </sortState>
  <tableColumns count="18">
    <tableColumn id="1" xr3:uid="{00000000-0010-0000-0400-000001000000}" name="Nr.p.k." dataDxfId="277"/>
    <tableColumn id="2" xr3:uid="{00000000-0010-0000-0400-000002000000}" name="Vārds, uzvārds" dataDxfId="276"/>
    <tableColumn id="18" xr3:uid="{00000000-0010-0000-0400-000012000000}" name="Dzimšanas gads" dataDxfId="275"/>
    <tableColumn id="3" xr3:uid="{00000000-0010-0000-0400-000003000000}" name="1.vingr. Mērķī" dataDxfId="274"/>
    <tableColumn id="4" xr3:uid="{00000000-0010-0000-0400-000004000000}" name="1.vingr. desm. skaits" dataDxfId="273"/>
    <tableColumn id="5" xr3:uid="{00000000-0010-0000-0400-000005000000}" name="1.vingr.Vieta" dataDxfId="272">
      <calculatedColumnFormula>IF(ISBLANK(D5),"",RANK($D5,$D$5:$D$11)+SUMPRODUCT(($D$5:$D$11=D5)*(E5&lt;$E$5:$E$11)))</calculatedColumnFormula>
    </tableColumn>
    <tableColumn id="6" xr3:uid="{00000000-0010-0000-0400-000006000000}" name="1.vingr. Punkti kopā" dataDxfId="271">
      <calculatedColumnFormula>IF(ISBLANK(D5),"",IF($F5=1,20,IF($F5=2,18,IF($F5=3,16,IF($F5=4,15,IF($F5=5,14,IF($F5=6,13,IF($F5=7,12,IF($F5=8,11,IF($F5=9,10,IF($F5=10,9,IF($F5=11,8,IF($F5=12,7,IF($F5=13,6,IF($F5=14,5,IF($F5=15,4,IF($F5=16,3,IF($F5=17,2,IF($F5&gt;18,1,IF($F5=""," "))))))))))))))))))))</calculatedColumnFormula>
    </tableColumn>
    <tableColumn id="7" xr3:uid="{00000000-0010-0000-0400-000007000000}" name="2.vingr. Mērķī" dataDxfId="270"/>
    <tableColumn id="8" xr3:uid="{00000000-0010-0000-0400-000008000000}" name="2.vingr. desm. skaits" dataDxfId="269"/>
    <tableColumn id="9" xr3:uid="{00000000-0010-0000-0400-000009000000}" name="2.vingr.Vieta" dataDxfId="268">
      <calculatedColumnFormula>IF(ISBLANK(H5),"",RANK($H5,$H$5:$H$11)+SUMPRODUCT(($H$5:$H$11=H5)*(I5&lt;$I$5:$I$11)))</calculatedColumnFormula>
    </tableColumn>
    <tableColumn id="10" xr3:uid="{00000000-0010-0000-0400-00000A000000}" name="2.vingr. Punkti kopā" dataDxfId="267">
      <calculatedColumnFormula>IF(ISBLANK(H5),"",IF($J5=1,20,IF($J5=2,18,IF($J5=3,16,IF($J5=4,15,IF($J5=5,14,IF($J5=6,13,IF($J5=7,12,IF($J5=8,11,IF($J5=9,10,IF($J5=10,9,IF($J5=11,8,IF($J5=12,7,IF($J5=13,6,IF($J5=14,5,IF($J5=15,4,IF($J5=16,3,IF($J5=17,2,IF($J5&gt;18,1,)))))))))))))))))))</calculatedColumnFormula>
    </tableColumn>
    <tableColumn id="11" xr3:uid="{00000000-0010-0000-0400-00000B000000}" name="3.vingr. Mērķī" dataDxfId="266"/>
    <tableColumn id="12" xr3:uid="{00000000-0010-0000-0400-00000C000000}" name="3.vingr. desm. skaits" dataDxfId="265"/>
    <tableColumn id="13" xr3:uid="{00000000-0010-0000-0400-00000D000000}" name="3.vingr.Vieta" dataDxfId="264">
      <calculatedColumnFormula>IF(ISBLANK(L5),"",RANK($L5,$L$5:$L$11)+SUMPRODUCT(($L$5:$L$11=L5)*(M5&lt;$M$5:$M$11)))</calculatedColumnFormula>
    </tableColumn>
    <tableColumn id="14" xr3:uid="{00000000-0010-0000-0400-00000E000000}" name="3.vingr. Punkti kopā" dataDxfId="263">
      <calculatedColumnFormula>IF(ISBLANK(L5),"",IF($N5=1,20,IF($N5=2,18,IF($N5=3,16,IF($N5=4,15,IF($N5=5,14,IF($N5=6,13,IF($N5=7,12,IF($N5=8,11,IF($N5=9,10,IF($N5=10,9,IF($N5=11,8,IF($N5=12,7,IF($N5=13,6,IF($N5=14,5,IF($N5=15,4,IF($N5=16,3,IF($N5=17,2,IF($N5&gt;18,1,IF($N5=""," "))))))))))))))))))))</calculatedColumnFormula>
    </tableColumn>
    <tableColumn id="19" xr3:uid="{00000000-0010-0000-0400-000013000000}" name="Mērķī kopā" dataDxfId="262">
      <calculatedColumnFormula>IF(SUM(D5,H5,L5)=0,"",SUM(D5,H5,L5))</calculatedColumnFormula>
    </tableColumn>
    <tableColumn id="15" xr3:uid="{00000000-0010-0000-0400-00000F000000}" name="Punkti kopā" dataDxfId="261">
      <calculatedColumnFormula>IF(ISBLANK(L5),"",SUM(G5,K5,O5))</calculatedColumnFormula>
    </tableColumn>
    <tableColumn id="16" xr3:uid="{00000000-0010-0000-0400-000010000000}" name="Vieta" dataDxfId="260">
      <calculatedColumnFormula>IF(ISBLANK(Q6),"",RANK($Q6,$Q$6:$Q$12))</calculatedColumnFormula>
    </tableColumn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ula9512" displayName="Tabula9512" ref="A4:R22" totalsRowShown="0" headerRowDxfId="259" dataDxfId="257" headerRowBorderDxfId="258" tableBorderDxfId="256">
  <autoFilter ref="A4:R22" xr:uid="{00000000-0009-0000-0100-00000B000000}"/>
  <sortState xmlns:xlrd2="http://schemas.microsoft.com/office/spreadsheetml/2017/richdata2" ref="A5:R22">
    <sortCondition ref="R4:R22"/>
  </sortState>
  <tableColumns count="18">
    <tableColumn id="1" xr3:uid="{00000000-0010-0000-0500-000001000000}" name="Nr.p.k." dataDxfId="255"/>
    <tableColumn id="2" xr3:uid="{00000000-0010-0000-0500-000002000000}" name="Vārds, uzvārds" dataDxfId="254"/>
    <tableColumn id="8" xr3:uid="{00000000-0010-0000-0500-000008000000}" name="Dzimšanas gads" dataDxfId="253"/>
    <tableColumn id="3" xr3:uid="{00000000-0010-0000-0500-000003000000}" name="1.vingr. Mērķī" dataDxfId="252"/>
    <tableColumn id="4" xr3:uid="{00000000-0010-0000-0500-000004000000}" name="1.vingr.augstākais" dataDxfId="251"/>
    <tableColumn id="5" xr3:uid="{00000000-0010-0000-0500-000005000000}" name="1.vingr.Vieta" dataDxfId="250">
      <calculatedColumnFormula>IF(ISBLANK(D5),"",RANK($D5,$D$5:$D$22)+SUMPRODUCT(($D$5:$D$22=D5)*(E5&lt;$E$5:$E$22)))</calculatedColumnFormula>
    </tableColumn>
    <tableColumn id="6" xr3:uid="{00000000-0010-0000-0500-000006000000}" name="1.vingr. Punkti kopā" dataDxfId="249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500-000007000000}" name="2.vingr. Mērķī" dataDxfId="248"/>
    <tableColumn id="17" xr3:uid="{00000000-0010-0000-0500-000011000000}" name="2.vingr.augstākais" dataDxfId="247"/>
    <tableColumn id="9" xr3:uid="{00000000-0010-0000-0500-000009000000}" name="2.vingr.Vieta" dataDxfId="246">
      <calculatedColumnFormula>IF(ISBLANK(H5),"",RANK($H5,$H$5:$H$22)+SUMPRODUCT(($H$5:$H$22=H5)*(I5&lt;$I$5:$I$22)))</calculatedColumnFormula>
    </tableColumn>
    <tableColumn id="10" xr3:uid="{00000000-0010-0000-0500-00000A000000}" name="2.vingr. Punkti kopā" dataDxfId="245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500-00000B000000}" name="3.vingr. Mērķī" dataDxfId="244"/>
    <tableColumn id="18" xr3:uid="{00000000-0010-0000-0500-000012000000}" name="3.vingr.augstākais" dataDxfId="243"/>
    <tableColumn id="13" xr3:uid="{00000000-0010-0000-0500-00000D000000}" name="3.vingr.Vieta" dataDxfId="242">
      <calculatedColumnFormula>IF(ISBLANK(L5),"",RANK($L5,$L$6:$L$22))</calculatedColumnFormula>
    </tableColumn>
    <tableColumn id="14" xr3:uid="{00000000-0010-0000-0500-00000E000000}" name="3.vingr. Punkti kopā" dataDxfId="241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2" xr3:uid="{00000000-0010-0000-0500-00000C000000}" name="Mērķī kopā" dataDxfId="240">
      <calculatedColumnFormula>IF(SUM(D5,H5,L5)=0,"",SUM(D5,H5,L5))</calculatedColumnFormula>
    </tableColumn>
    <tableColumn id="15" xr3:uid="{00000000-0010-0000-0500-00000F000000}" name="Punkti kopā" dataDxfId="239">
      <calculatedColumnFormula>IF(ISBLANK(L5),"",SUM(G5,K5,O5))</calculatedColumnFormula>
    </tableColumn>
    <tableColumn id="16" xr3:uid="{00000000-0010-0000-0500-000010000000}" name="Vieta" dataDxfId="238">
      <calculatedColumnFormula>IF(ISBLANK(Q6),"",RANK($Q6,$Q$6:$Q$22))</calculatedColumnFormula>
    </tableColumn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ula9" displayName="Tabula9" ref="A4:R16" totalsRowShown="0" headerRowDxfId="237" dataDxfId="235" headerRowBorderDxfId="236" tableBorderDxfId="234">
  <autoFilter ref="A4:R16" xr:uid="{00000000-0009-0000-0100-000009000000}"/>
  <sortState xmlns:xlrd2="http://schemas.microsoft.com/office/spreadsheetml/2017/richdata2" ref="A5:R16">
    <sortCondition ref="R4:R16"/>
  </sortState>
  <tableColumns count="18">
    <tableColumn id="1" xr3:uid="{00000000-0010-0000-0600-000001000000}" name="Nr.p.k." dataDxfId="233"/>
    <tableColumn id="2" xr3:uid="{00000000-0010-0000-0600-000002000000}" name="Vārds, uzvārds" dataDxfId="232"/>
    <tableColumn id="18" xr3:uid="{00000000-0010-0000-0600-000012000000}" name="Dzimšanas gads" dataDxfId="231"/>
    <tableColumn id="3" xr3:uid="{00000000-0010-0000-0600-000003000000}" name="1.vingr. Mērķī" dataDxfId="230"/>
    <tableColumn id="4" xr3:uid="{00000000-0010-0000-0600-000004000000}" name="1.vingr. desm. skaits" dataDxfId="229"/>
    <tableColumn id="5" xr3:uid="{00000000-0010-0000-0600-000005000000}" name="1.vingr.Vieta" dataDxfId="228">
      <calculatedColumnFormula>IF(COUNTIF(D6:D16,D5), RANK($E5, $E$6:$E$14), RANK($D5, $D$6:$D$14))</calculatedColumnFormula>
    </tableColumn>
    <tableColumn id="6" xr3:uid="{00000000-0010-0000-0600-000006000000}" name="1.vingr. Punkti kopā" dataDxfId="227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600-000007000000}" name="2.vingr. Mērķī" dataDxfId="226"/>
    <tableColumn id="8" xr3:uid="{00000000-0010-0000-0600-000008000000}" name="2.vingr. desm. skaits" dataDxfId="225"/>
    <tableColumn id="9" xr3:uid="{00000000-0010-0000-0600-000009000000}" name="2.vingr.Vieta" dataDxfId="224">
      <calculatedColumnFormula>IF(ISBLANK(H5),"",RANK($D5,$D$6:$D$14)+SUMPRODUCT(($D$6:$D$14=H5)*(I5&lt;$E$6:$E$14)))</calculatedColumnFormula>
    </tableColumn>
    <tableColumn id="10" xr3:uid="{00000000-0010-0000-0600-00000A000000}" name="2.vingr. Punkti kopā" dataDxfId="223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600-00000B000000}" name="3.vingr. Mērķī" dataDxfId="222"/>
    <tableColumn id="12" xr3:uid="{00000000-0010-0000-0600-00000C000000}" name="3.vingr. desm. skaits" dataDxfId="221"/>
    <tableColumn id="13" xr3:uid="{00000000-0010-0000-0600-00000D000000}" name="3.vingr.Vieta" dataDxfId="220">
      <calculatedColumnFormula>IF(ISBLANK(L5),"",RANK($L5,$L$6:$L$17)+SUMPRODUCT(($L$6:$L$17=L5)*(M5&lt;$M$6:$M$17)))</calculatedColumnFormula>
    </tableColumn>
    <tableColumn id="14" xr3:uid="{00000000-0010-0000-0600-00000E000000}" name="3.vingr. Punkti kopā" dataDxfId="219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7" xr3:uid="{00000000-0010-0000-0600-000011000000}" name="Mērķī kopā" dataDxfId="218">
      <calculatedColumnFormula>IF(SUM(D5,H5,L5)=0,"",SUM(D5,H5,L5))</calculatedColumnFormula>
    </tableColumn>
    <tableColumn id="15" xr3:uid="{00000000-0010-0000-0600-00000F000000}" name="Punkti kopā" dataDxfId="217">
      <calculatedColumnFormula>G5+K5+O5</calculatedColumnFormula>
    </tableColumn>
    <tableColumn id="16" xr3:uid="{00000000-0010-0000-0600-000010000000}" name="Vieta" dataDxfId="216">
      <calculatedColumnFormula>IF(ISBLANK(Q6),"",RANK($Q6,$Q$6:$Q$17))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ula93" displayName="Tabula93" ref="A4:R14" totalsRowShown="0" headerRowDxfId="215" dataDxfId="213" headerRowBorderDxfId="214" tableBorderDxfId="212">
  <autoFilter ref="A4:R14" xr:uid="{00000000-0009-0000-0100-000002000000}"/>
  <sortState xmlns:xlrd2="http://schemas.microsoft.com/office/spreadsheetml/2017/richdata2" ref="A5:R14">
    <sortCondition ref="R4:R14"/>
  </sortState>
  <tableColumns count="18">
    <tableColumn id="1" xr3:uid="{00000000-0010-0000-0700-000001000000}" name="Nr.p.k." dataDxfId="211"/>
    <tableColumn id="2" xr3:uid="{00000000-0010-0000-0700-000002000000}" name="Vārds, uzvārds" dataDxfId="210"/>
    <tableColumn id="18" xr3:uid="{00000000-0010-0000-0700-000012000000}" name="Dzimšanas gads" dataDxfId="209"/>
    <tableColumn id="3" xr3:uid="{00000000-0010-0000-0700-000003000000}" name="1.vingr. Mērķī" dataDxfId="208"/>
    <tableColumn id="4" xr3:uid="{00000000-0010-0000-0700-000004000000}" name="1.vingr. desm. skaits" dataDxfId="207"/>
    <tableColumn id="5" xr3:uid="{00000000-0010-0000-0700-000005000000}" name="1.vingr.Vieta" dataDxfId="206">
      <calculatedColumnFormula>IF(COUNTIF(D6:D14,D5), RANK($E5, $E$6:$E$14), RANK($D5, $D$6:$D$14))</calculatedColumnFormula>
    </tableColumn>
    <tableColumn id="6" xr3:uid="{00000000-0010-0000-0700-000006000000}" name="1.vingr. Punkti kopā" dataDxfId="205">
      <calculatedColumnFormula>IF(ISBLANK(D5),"",IF($F5=1,20,IF($F5=2,18,IF($F5=3,16,IF($F5=4,15,IF($F5=5,14,IF($F5=6,13,IF($F5=7,12,IF($F5=8,11,IF($F5=9,10,IF($F5=10,9,IF($F5=11,8,IF($F5=12,7,IF($F5=13,6,IF($F5=14,5,IF($F5=15,4,IF($F5=16,3,IF($F5=17,2,IF($F5&gt;18,1,IF($F5=""," "))))))))))))))))))))</calculatedColumnFormula>
    </tableColumn>
    <tableColumn id="7" xr3:uid="{00000000-0010-0000-0700-000007000000}" name="2.vingr. Mērķī" dataDxfId="204"/>
    <tableColumn id="8" xr3:uid="{00000000-0010-0000-0700-000008000000}" name="2.vingr. desm. skaits" dataDxfId="203"/>
    <tableColumn id="9" xr3:uid="{00000000-0010-0000-0700-000009000000}" name="2.vingr.Vieta" dataDxfId="202">
      <calculatedColumnFormula>IF(ISBLANK(H5),"",RANK($D5,$D$6:$D$14)+SUMPRODUCT(($D$6:$D$14=H5)*(I5&lt;$E$6:$E$14)))</calculatedColumnFormula>
    </tableColumn>
    <tableColumn id="10" xr3:uid="{00000000-0010-0000-0700-00000A000000}" name="2.vingr. Punkti kopā" dataDxfId="201">
      <calculatedColumnFormula>IF($F5=1,20,IF($F5=2,18,IF($F5=3,16,IF($F5=4,15,IF($F5=5,14,IF($F5=6,13,IF($F5=7,12,IF($F5=8,11,IF($F5=9,10,IF($F5=10,9,IF($F5=11,8,IF($F5=12,7,IF($F5=13,6,IF($F5=14,5,IF($F5=15,4,IF($F5=16,3,IF($F5=17,2,IF($F5=18,1,IF($F5=""," ")))))))))))))))))))</calculatedColumnFormula>
    </tableColumn>
    <tableColumn id="11" xr3:uid="{00000000-0010-0000-0700-00000B000000}" name="3.vingr. Mērķī" dataDxfId="200"/>
    <tableColumn id="12" xr3:uid="{00000000-0010-0000-0700-00000C000000}" name="3.vingr. desm. skaits" dataDxfId="199"/>
    <tableColumn id="13" xr3:uid="{00000000-0010-0000-0700-00000D000000}" name="3.vingr.Vieta" dataDxfId="198">
      <calculatedColumnFormula>IF(ISBLANK(L5),"",RANK($L5,$L$6:$L$15)+SUMPRODUCT(($L$6:$L$15=L5)*(M5&lt;$M$6:$M$15)))</calculatedColumnFormula>
    </tableColumn>
    <tableColumn id="14" xr3:uid="{00000000-0010-0000-0700-00000E000000}" name="3.vingr. Punkti kopā" dataDxfId="197">
      <calculatedColumnFormula>IF(ISBLANK(L5),"",IF($N5=1,20,IF($N5=2,18,IF($N5=3,16,IF($N5=4,15,IF($N5=5,14,IF($N5=6,13,IF($N5=7,12,IF($N5=8,11,IF($N5=9,10,IF($N5=10,9,IF($N5=11,8,IF($N5=12,7,IF($N5=13,6,IF($N5=14,5,IF($N5=15,4,IF($N5=16,3,IF($N5=17,2,IF($N5&gt;18,1,IF($N5=""," "))))))))))))))))))))</calculatedColumnFormula>
    </tableColumn>
    <tableColumn id="17" xr3:uid="{00000000-0010-0000-0700-000011000000}" name="Mērķī kopā" dataDxfId="196">
      <calculatedColumnFormula>IF(SUM(D5,H5,L5)=0,"",SUM(D5,H5,L5))</calculatedColumnFormula>
    </tableColumn>
    <tableColumn id="15" xr3:uid="{00000000-0010-0000-0700-00000F000000}" name="Punkti kopā" dataDxfId="195">
      <calculatedColumnFormula>G5+K5+O5</calculatedColumnFormula>
    </tableColumn>
    <tableColumn id="16" xr3:uid="{00000000-0010-0000-0700-000010000000}" name="Vieta" dataDxfId="194">
      <calculatedColumnFormula>IF(ISBLANK(Q6),"",RANK($Q6,$Q$6:$Q$15))</calculatedColumnFormula>
    </tableColumn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ula95" displayName="Tabula95" ref="A4:R22" totalsRowShown="0" headerRowDxfId="193" dataDxfId="191" headerRowBorderDxfId="192" tableBorderDxfId="190">
  <autoFilter ref="A4:R22" xr:uid="{00000000-0009-0000-0100-000004000000}"/>
  <sortState xmlns:xlrd2="http://schemas.microsoft.com/office/spreadsheetml/2017/richdata2" ref="A5:R22">
    <sortCondition ref="R4:R22"/>
  </sortState>
  <tableColumns count="18">
    <tableColumn id="1" xr3:uid="{00000000-0010-0000-0800-000001000000}" name="Nr.p.k." dataDxfId="189"/>
    <tableColumn id="2" xr3:uid="{00000000-0010-0000-0800-000002000000}" name="Vārds, uzvārds" dataDxfId="188"/>
    <tableColumn id="8" xr3:uid="{00000000-0010-0000-0800-000008000000}" name="Dzimšanas gads" dataDxfId="187"/>
    <tableColumn id="3" xr3:uid="{00000000-0010-0000-0800-000003000000}" name="1.vingr. Mērķī" dataDxfId="186"/>
    <tableColumn id="4" xr3:uid="{00000000-0010-0000-0800-000004000000}" name="1.vingr. augstākais" dataDxfId="185"/>
    <tableColumn id="5" xr3:uid="{00000000-0010-0000-0800-000005000000}" name="1.vingr.Vieta" dataDxfId="184">
      <calculatedColumnFormula>IF(COUNTIF(D6:D22,D5), RANK($E5, $E$6:$E$14), RANK($D5, $D$6:$D$14))</calculatedColumnFormula>
    </tableColumn>
    <tableColumn id="6" xr3:uid="{00000000-0010-0000-0800-000006000000}" name="1.vingr. Punkti kopā" dataDxfId="183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800-000007000000}" name="2.vingr. Mērķī" dataDxfId="182"/>
    <tableColumn id="17" xr3:uid="{00000000-0010-0000-0800-000011000000}" name="2.vingr.augstākais" dataDxfId="181"/>
    <tableColumn id="9" xr3:uid="{00000000-0010-0000-0800-000009000000}" name="2.vingr.Vieta" dataDxfId="180">
      <calculatedColumnFormula>IF(ISBLANK(H5),"",RANK($H5,$H$5:$H$22)+SUMPRODUCT(($H$5:$H$22=H5)*(I5&lt;$I$5:$I$22)))</calculatedColumnFormula>
    </tableColumn>
    <tableColumn id="10" xr3:uid="{00000000-0010-0000-0800-00000A000000}" name="2.vingr. Punkti kopā" dataDxfId="179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800-00000B000000}" name="3.vingr. Mērķī" dataDxfId="178"/>
    <tableColumn id="18" xr3:uid="{00000000-0010-0000-0800-000012000000}" name="3.vingr.augstākais" dataDxfId="177"/>
    <tableColumn id="13" xr3:uid="{00000000-0010-0000-0800-00000D000000}" name="3.vingr.Vieta" dataDxfId="176">
      <calculatedColumnFormula>IF(ISBLANK(L5),"",RANK($L5,$L$6:$L$23))</calculatedColumnFormula>
    </tableColumn>
    <tableColumn id="14" xr3:uid="{00000000-0010-0000-0800-00000E000000}" name="3.vingr. Punkti kopā" dataDxfId="175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2" xr3:uid="{00000000-0010-0000-0800-00000C000000}" name="Mērķī kopā" dataDxfId="174">
      <calculatedColumnFormula>IF(SUM(D5,H5,L5)=0,"",SUM(D5,H5,L5))</calculatedColumnFormula>
    </tableColumn>
    <tableColumn id="15" xr3:uid="{00000000-0010-0000-0800-00000F000000}" name="Punkti kopā" dataDxfId="173">
      <calculatedColumnFormula>G5+K5+O5</calculatedColumnFormula>
    </tableColumn>
    <tableColumn id="16" xr3:uid="{00000000-0010-0000-0800-000010000000}" name="Vieta" dataDxfId="172">
      <calculatedColumnFormula>IF(ISBLANK(Q6),"",RANK($Q6,$Q$6:$Q$23))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R12"/>
  <sheetViews>
    <sheetView topLeftCell="A4" zoomScaleNormal="100" workbookViewId="0">
      <selection activeCell="A12" sqref="A12:R13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25</v>
      </c>
      <c r="J2" s="10"/>
      <c r="K2" s="10"/>
      <c r="L2" s="10" t="s">
        <v>106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1</v>
      </c>
      <c r="B5" s="15" t="s">
        <v>14</v>
      </c>
      <c r="C5" s="24"/>
      <c r="D5" s="32">
        <v>95</v>
      </c>
      <c r="E5" s="33">
        <v>6</v>
      </c>
      <c r="F5" s="38">
        <f t="shared" ref="F5:F11" si="0">IF(ISBLANK(D5),"",RANK($D5,$D$5:$D$11)+SUMPRODUCT(($D$5:$D$11=D5)*(E5&lt;$E$5:$E$11)))</f>
        <v>2</v>
      </c>
      <c r="G5" s="38">
        <f t="shared" ref="G5:G11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18</v>
      </c>
      <c r="H5" s="32">
        <v>81</v>
      </c>
      <c r="I5" s="33">
        <v>1</v>
      </c>
      <c r="J5" s="38">
        <f t="shared" ref="J5:J11" si="2">IF(ISBLANK(H5),"",RANK($H5,$H$5:$H$11)+SUMPRODUCT(($H$5:$H$11=H5)*(I5&lt;$I$5:$I$11)))</f>
        <v>4</v>
      </c>
      <c r="K5" s="38">
        <f t="shared" ref="K5:K11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15</v>
      </c>
      <c r="L5" s="32">
        <v>76</v>
      </c>
      <c r="M5" s="33">
        <v>2</v>
      </c>
      <c r="N5" s="38">
        <f t="shared" ref="N5:N11" si="4">IF(ISBLANK(L5),"",RANK($L5,$L$5:$L$11)+SUMPRODUCT(($L$5:$L$11=L5)*(M5&lt;$M$5:$M$11)))</f>
        <v>4</v>
      </c>
      <c r="O5" s="57">
        <f t="shared" ref="O5:O11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15</v>
      </c>
      <c r="P5" s="58">
        <f t="shared" ref="P5:P11" si="6">IF(SUM(D5,H5,L5)=0,"",SUM(D5,H5,L5))</f>
        <v>252</v>
      </c>
      <c r="Q5" s="38">
        <f t="shared" ref="Q5:Q11" si="7">IF(ISBLANK(L5),"",SUM(G5,K5,O5))</f>
        <v>48</v>
      </c>
      <c r="R5" s="38">
        <v>4</v>
      </c>
    </row>
    <row r="6" spans="1:18" ht="15.75" x14ac:dyDescent="0.25">
      <c r="A6" s="2">
        <v>2</v>
      </c>
      <c r="B6" s="8" t="s">
        <v>84</v>
      </c>
      <c r="C6" s="25"/>
      <c r="D6" s="32">
        <v>91</v>
      </c>
      <c r="E6" s="33">
        <v>4</v>
      </c>
      <c r="F6" s="38">
        <f t="shared" si="0"/>
        <v>5</v>
      </c>
      <c r="G6" s="38">
        <f t="shared" si="1"/>
        <v>14</v>
      </c>
      <c r="H6" s="32">
        <v>88</v>
      </c>
      <c r="I6" s="33">
        <v>1</v>
      </c>
      <c r="J6" s="38">
        <f t="shared" si="2"/>
        <v>3</v>
      </c>
      <c r="K6" s="38">
        <f t="shared" si="3"/>
        <v>16</v>
      </c>
      <c r="L6" s="32">
        <v>82</v>
      </c>
      <c r="M6" s="33">
        <v>1</v>
      </c>
      <c r="N6" s="38">
        <f t="shared" si="4"/>
        <v>2</v>
      </c>
      <c r="O6" s="57">
        <f t="shared" si="5"/>
        <v>18</v>
      </c>
      <c r="P6" s="59">
        <f t="shared" si="6"/>
        <v>261</v>
      </c>
      <c r="Q6" s="38">
        <f t="shared" si="7"/>
        <v>48</v>
      </c>
      <c r="R6" s="38">
        <v>3</v>
      </c>
    </row>
    <row r="7" spans="1:18" ht="15.75" x14ac:dyDescent="0.25">
      <c r="A7" s="2">
        <v>3</v>
      </c>
      <c r="B7" s="8" t="s">
        <v>21</v>
      </c>
      <c r="C7" s="25"/>
      <c r="D7" s="32">
        <v>97</v>
      </c>
      <c r="E7" s="33">
        <v>7</v>
      </c>
      <c r="F7" s="38">
        <f t="shared" si="0"/>
        <v>1</v>
      </c>
      <c r="G7" s="38">
        <f t="shared" si="1"/>
        <v>20</v>
      </c>
      <c r="H7" s="32">
        <v>90</v>
      </c>
      <c r="I7" s="33">
        <v>3</v>
      </c>
      <c r="J7" s="38">
        <f t="shared" si="2"/>
        <v>1</v>
      </c>
      <c r="K7" s="38">
        <f t="shared" si="3"/>
        <v>20</v>
      </c>
      <c r="L7" s="32">
        <v>78</v>
      </c>
      <c r="M7" s="33">
        <v>1</v>
      </c>
      <c r="N7" s="38">
        <f t="shared" si="4"/>
        <v>3</v>
      </c>
      <c r="O7" s="57">
        <f t="shared" si="5"/>
        <v>16</v>
      </c>
      <c r="P7" s="59">
        <f t="shared" si="6"/>
        <v>265</v>
      </c>
      <c r="Q7" s="38">
        <f t="shared" si="7"/>
        <v>56</v>
      </c>
      <c r="R7" s="38">
        <f>IF(ISBLANK(L7),"",RANK($Q7,$Q$5:$Q$11))</f>
        <v>1</v>
      </c>
    </row>
    <row r="8" spans="1:18" ht="15.75" x14ac:dyDescent="0.25">
      <c r="A8" s="2">
        <v>4</v>
      </c>
      <c r="B8" s="8" t="s">
        <v>85</v>
      </c>
      <c r="C8" s="25"/>
      <c r="D8" s="32">
        <v>94</v>
      </c>
      <c r="E8" s="33">
        <v>5</v>
      </c>
      <c r="F8" s="38">
        <f t="shared" si="0"/>
        <v>3</v>
      </c>
      <c r="G8" s="38">
        <f t="shared" si="1"/>
        <v>16</v>
      </c>
      <c r="H8" s="32">
        <v>89</v>
      </c>
      <c r="I8" s="33">
        <v>4</v>
      </c>
      <c r="J8" s="38">
        <f t="shared" si="2"/>
        <v>2</v>
      </c>
      <c r="K8" s="38">
        <f t="shared" si="3"/>
        <v>18</v>
      </c>
      <c r="L8" s="32">
        <v>76</v>
      </c>
      <c r="M8" s="33"/>
      <c r="N8" s="38">
        <f t="shared" si="4"/>
        <v>5</v>
      </c>
      <c r="O8" s="57">
        <f t="shared" si="5"/>
        <v>14</v>
      </c>
      <c r="P8" s="59">
        <f t="shared" si="6"/>
        <v>259</v>
      </c>
      <c r="Q8" s="38">
        <f t="shared" si="7"/>
        <v>48</v>
      </c>
      <c r="R8" s="38">
        <v>5</v>
      </c>
    </row>
    <row r="9" spans="1:18" ht="15.75" x14ac:dyDescent="0.25">
      <c r="A9" s="2">
        <v>5</v>
      </c>
      <c r="B9" s="8" t="s">
        <v>86</v>
      </c>
      <c r="C9" s="25"/>
      <c r="D9" s="32">
        <v>85</v>
      </c>
      <c r="E9" s="33">
        <v>1</v>
      </c>
      <c r="F9" s="38">
        <f t="shared" si="0"/>
        <v>6</v>
      </c>
      <c r="G9" s="38">
        <f t="shared" si="1"/>
        <v>13</v>
      </c>
      <c r="H9" s="32">
        <v>77</v>
      </c>
      <c r="I9" s="33"/>
      <c r="J9" s="38">
        <f t="shared" si="2"/>
        <v>5</v>
      </c>
      <c r="K9" s="38">
        <f t="shared" si="3"/>
        <v>14</v>
      </c>
      <c r="L9" s="32">
        <v>69</v>
      </c>
      <c r="M9" s="33">
        <v>1</v>
      </c>
      <c r="N9" s="38">
        <f t="shared" si="4"/>
        <v>6</v>
      </c>
      <c r="O9" s="57">
        <f t="shared" si="5"/>
        <v>13</v>
      </c>
      <c r="P9" s="59">
        <f t="shared" si="6"/>
        <v>231</v>
      </c>
      <c r="Q9" s="38">
        <f t="shared" si="7"/>
        <v>40</v>
      </c>
      <c r="R9" s="38">
        <f>IF(ISBLANK(L9),"",RANK($Q9,$Q$5:$Q$11))</f>
        <v>6</v>
      </c>
    </row>
    <row r="10" spans="1:18" ht="15.75" x14ac:dyDescent="0.25">
      <c r="A10" s="2">
        <v>6</v>
      </c>
      <c r="B10" s="8" t="s">
        <v>20</v>
      </c>
      <c r="C10" s="25"/>
      <c r="D10" s="32">
        <v>75</v>
      </c>
      <c r="E10" s="33"/>
      <c r="F10" s="38">
        <f t="shared" si="0"/>
        <v>7</v>
      </c>
      <c r="G10" s="38">
        <f t="shared" si="1"/>
        <v>12</v>
      </c>
      <c r="H10" s="32">
        <v>73</v>
      </c>
      <c r="I10" s="33">
        <v>1</v>
      </c>
      <c r="J10" s="38">
        <f t="shared" si="2"/>
        <v>7</v>
      </c>
      <c r="K10" s="38">
        <f t="shared" si="3"/>
        <v>12</v>
      </c>
      <c r="L10" s="32">
        <v>68</v>
      </c>
      <c r="M10" s="33"/>
      <c r="N10" s="38">
        <f t="shared" si="4"/>
        <v>7</v>
      </c>
      <c r="O10" s="57">
        <f t="shared" si="5"/>
        <v>12</v>
      </c>
      <c r="P10" s="59">
        <f t="shared" si="6"/>
        <v>216</v>
      </c>
      <c r="Q10" s="38">
        <f t="shared" si="7"/>
        <v>36</v>
      </c>
      <c r="R10" s="38">
        <f>IF(ISBLANK(L10),"",RANK($Q10,$Q$5:$Q$11))</f>
        <v>7</v>
      </c>
    </row>
    <row r="11" spans="1:18" ht="16.5" thickBot="1" x14ac:dyDescent="0.3">
      <c r="A11" s="2">
        <v>7</v>
      </c>
      <c r="B11" s="8" t="s">
        <v>16</v>
      </c>
      <c r="C11" s="25"/>
      <c r="D11" s="32">
        <v>92</v>
      </c>
      <c r="E11" s="33">
        <v>4</v>
      </c>
      <c r="F11" s="38">
        <f t="shared" si="0"/>
        <v>4</v>
      </c>
      <c r="G11" s="38">
        <f t="shared" si="1"/>
        <v>15</v>
      </c>
      <c r="H11" s="32">
        <v>75</v>
      </c>
      <c r="I11" s="33"/>
      <c r="J11" s="38">
        <f t="shared" si="2"/>
        <v>6</v>
      </c>
      <c r="K11" s="38">
        <f t="shared" si="3"/>
        <v>13</v>
      </c>
      <c r="L11" s="32">
        <v>84</v>
      </c>
      <c r="M11" s="33">
        <v>1</v>
      </c>
      <c r="N11" s="38">
        <f t="shared" si="4"/>
        <v>1</v>
      </c>
      <c r="O11" s="57">
        <f t="shared" si="5"/>
        <v>20</v>
      </c>
      <c r="P11" s="59">
        <f t="shared" si="6"/>
        <v>251</v>
      </c>
      <c r="Q11" s="38">
        <f t="shared" si="7"/>
        <v>48</v>
      </c>
      <c r="R11" s="38">
        <f>IF(ISBLANK(L11),"",RANK($Q11,$Q$5:$Q$11))</f>
        <v>2</v>
      </c>
    </row>
    <row r="12" spans="1:18" x14ac:dyDescent="0.25">
      <c r="A12" s="11"/>
      <c r="H12" s="1"/>
      <c r="I12" s="1"/>
      <c r="J12" s="1"/>
      <c r="K12" s="3"/>
    </row>
  </sheetData>
  <conditionalFormatting sqref="F5:F11">
    <cfRule type="duplicateValues" dxfId="101" priority="31"/>
  </conditionalFormatting>
  <conditionalFormatting sqref="G5:G11">
    <cfRule type="duplicateValues" dxfId="100" priority="32"/>
  </conditionalFormatting>
  <conditionalFormatting sqref="J5:J11">
    <cfRule type="duplicateValues" dxfId="99" priority="33"/>
  </conditionalFormatting>
  <conditionalFormatting sqref="K5:K11">
    <cfRule type="duplicateValues" dxfId="98" priority="34"/>
  </conditionalFormatting>
  <conditionalFormatting sqref="N5:N11">
    <cfRule type="duplicateValues" dxfId="97" priority="35"/>
  </conditionalFormatting>
  <conditionalFormatting sqref="O5:O11">
    <cfRule type="duplicateValues" dxfId="96" priority="36"/>
  </conditionalFormatting>
  <conditionalFormatting sqref="P5:P11">
    <cfRule type="duplicateValues" dxfId="95" priority="37"/>
  </conditionalFormatting>
  <conditionalFormatting sqref="Q5:Q11">
    <cfRule type="duplicateValues" dxfId="94" priority="38"/>
  </conditionalFormatting>
  <conditionalFormatting sqref="R5:R11">
    <cfRule type="duplicateValues" dxfId="93" priority="39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A33"/>
  <sheetViews>
    <sheetView zoomScale="78" zoomScaleNormal="78" workbookViewId="0">
      <selection activeCell="K28" sqref="K28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21" width="8.7109375" customWidth="1"/>
  </cols>
  <sheetData>
    <row r="1" spans="1:27" ht="15" customHeight="1" x14ac:dyDescent="0.3">
      <c r="A1" s="10" t="s">
        <v>115</v>
      </c>
    </row>
    <row r="2" spans="1:27" ht="15" customHeight="1" x14ac:dyDescent="0.3">
      <c r="L2" s="10" t="s">
        <v>113</v>
      </c>
    </row>
    <row r="3" spans="1:27" ht="15" customHeight="1" x14ac:dyDescent="0.25">
      <c r="A3" s="11" t="s">
        <v>13</v>
      </c>
      <c r="G3" s="31"/>
      <c r="H3" s="31"/>
    </row>
    <row r="4" spans="1:27" ht="46.9" customHeight="1" thickBot="1" x14ac:dyDescent="0.3">
      <c r="A4" s="29" t="s">
        <v>1</v>
      </c>
      <c r="B4" s="29" t="s">
        <v>0</v>
      </c>
      <c r="C4" s="30" t="s">
        <v>46</v>
      </c>
      <c r="D4" s="36" t="s">
        <v>36</v>
      </c>
      <c r="E4" s="37" t="s">
        <v>37</v>
      </c>
      <c r="F4" s="37" t="s">
        <v>38</v>
      </c>
      <c r="G4" s="35" t="s">
        <v>63</v>
      </c>
      <c r="H4" s="35" t="s">
        <v>61</v>
      </c>
      <c r="I4" s="37" t="s">
        <v>39</v>
      </c>
      <c r="J4" s="37" t="s">
        <v>40</v>
      </c>
      <c r="K4" s="37" t="s">
        <v>41</v>
      </c>
      <c r="L4" s="35" t="s">
        <v>65</v>
      </c>
      <c r="M4" s="35" t="s">
        <v>62</v>
      </c>
      <c r="N4" s="37" t="s">
        <v>42</v>
      </c>
      <c r="O4" s="37" t="s">
        <v>43</v>
      </c>
      <c r="P4" s="37" t="s">
        <v>44</v>
      </c>
      <c r="Q4" s="35" t="s">
        <v>64</v>
      </c>
      <c r="R4" s="35" t="s">
        <v>82</v>
      </c>
      <c r="S4" s="35" t="s">
        <v>81</v>
      </c>
      <c r="T4" s="29" t="s">
        <v>12</v>
      </c>
      <c r="U4" s="29" t="s">
        <v>2</v>
      </c>
    </row>
    <row r="5" spans="1:27" ht="15.75" x14ac:dyDescent="0.25">
      <c r="A5" s="25">
        <v>12</v>
      </c>
      <c r="B5" s="15" t="s">
        <v>19</v>
      </c>
      <c r="C5" s="26">
        <v>2002</v>
      </c>
      <c r="D5" s="42" t="str">
        <f>IFERROR(INDEX('1VŠ'!G$5:G$33,MATCH(B5,'1VŠ'!B$5:B$33,0)),"")</f>
        <v/>
      </c>
      <c r="E5" s="42" t="str">
        <f>IFERROR(INDEX('1VŠ'!K$5:K$33,MATCH(B5,'1VŠ'!B$5:B$33,0)),"")</f>
        <v/>
      </c>
      <c r="F5" s="42" t="str">
        <f>IFERROR(INDEX('1VŠ'!O$5:O$33,MATCH(B5,'1VŠ'!B$5:B$33,0)),"")</f>
        <v/>
      </c>
      <c r="G5" s="38" t="str">
        <f>IFERROR(INDEX('1VŠ'!P$5:P$33,MATCH(B5,'1VŠ'!B$5:B$33,0)),"")</f>
        <v/>
      </c>
      <c r="H5" s="38" t="str">
        <f>IF(SUM(Tabula8[[#This Row],[1. posms 1. vingrinājums]:[1. posms 3. vingrinājums]])=0,"",SUM(Tabula8[[#This Row],[1. posms 1. vingrinājums]:[1. posms 3. vingrinājums]]))</f>
        <v/>
      </c>
      <c r="I5" s="43">
        <f>IFERROR(INDEX('2VŠ'!G$5:G$37,MATCH(B5,'2VŠ'!B$5:B$37,0)),"")</f>
        <v>20</v>
      </c>
      <c r="J5" s="43">
        <f>IFERROR(INDEX('2VŠ'!K$5:K$37,MATCH(B5,'2VŠ'!B$5:B$37,0)),"")</f>
        <v>20</v>
      </c>
      <c r="K5" s="43">
        <f>IFERROR(INDEX('2VŠ'!O$5:O$37,MATCH(B5,'2VŠ'!B$5:B$37,0)),"")</f>
        <v>20</v>
      </c>
      <c r="L5" s="38">
        <f>IFERROR(INDEX('2VŠ'!P$5:P$37,MATCH(B5,'2VŠ'!B$5:B$37,0)),"")</f>
        <v>282</v>
      </c>
      <c r="M5" s="38">
        <f>IF(SUM(Tabula8[[#This Row],[2. posms 1. vingrinājums]:[2. posms 3. vingrinājums]])=0,"",SUM(Tabula8[[#This Row],[2. posms 1. vingrinājums]:[2. posms 3. vingrinājums]]))</f>
        <v>60</v>
      </c>
      <c r="N5" s="68">
        <f>IFERROR(INDEX('3VŠ'!G$5:G$38,MATCH(B5,'3VŠ'!B$5:B$38,0)),"")</f>
        <v>15</v>
      </c>
      <c r="O5" s="68">
        <f>IFERROR(INDEX('3VŠ'!K$5:K$38,MATCH(B5,'3VŠ'!B$5:B$38,0)),"")</f>
        <v>20</v>
      </c>
      <c r="P5" s="44">
        <f>IFERROR(INDEX('3VŠ'!O$5:O$38,MATCH(B5,'3VŠ'!B$5:B$38,0)),"")</f>
        <v>16</v>
      </c>
      <c r="Q5" s="38">
        <f>IFERROR(INDEX('3VŠ'!P$5:P$38,MATCH(B5,'3VŠ'!B$5:B$38,0)),"")</f>
        <v>275</v>
      </c>
      <c r="R5" s="57">
        <f>IF(SUM(N5:O5:P5)=0,"",SUM(N5:O5:P5))</f>
        <v>51</v>
      </c>
      <c r="S5" s="58">
        <f>IFERROR(LARGE(V5:X5,1) + IF(COUNT(V5:X5)&gt;=2, LARGE(V5:X5,2), 0), "")</f>
        <v>557</v>
      </c>
      <c r="T5" s="38">
        <f>IFERROR(LARGE(Y5:AA5,1) + IF(COUNT(Y5:AA5)&gt;=2, LARGE(Y5:AA5,2), 0), "")</f>
        <v>111</v>
      </c>
      <c r="U5" s="38">
        <f t="shared" ref="U5:U20" si="0">IF(T5="", "",RANK(T5,$T$5:$T$44)+SUMPRODUCT(($T$5:$T$44=T5)*(S5&lt;$S$5:$S$44)))</f>
        <v>1</v>
      </c>
      <c r="V5" s="34" t="str">
        <f>IFERROR(INDEX('1VŠ'!P$5:P$33,MATCH(B5,'1VŠ'!B$5:B$33,0)),"")</f>
        <v/>
      </c>
      <c r="W5" s="34">
        <f>IFERROR(INDEX('2VŠ'!P$5:P$37,MATCH(B5,'2VŠ'!B$5:B$37,0)),"")</f>
        <v>282</v>
      </c>
      <c r="X5" s="34">
        <f>IFERROR(INDEX('3VŠ'!P$5:P$38,MATCH(B5,'3VŠ'!B$5:B$38,0)),"")</f>
        <v>275</v>
      </c>
      <c r="Y5" s="34" t="str">
        <f>IFERROR(INDEX('1VŠ'!Q$5:Q$33,MATCH(B5,'1VŠ'!B$5:B$33,0)),"")</f>
        <v/>
      </c>
      <c r="Z5" s="34">
        <f>IFERROR(INDEX('2VŠ'!Q$5:Q$37,MATCH(B5,'2VŠ'!B$5:B$37,0)),"")</f>
        <v>60</v>
      </c>
      <c r="AA5" s="34">
        <f>IFERROR(INDEX('3VŠ'!Q$5:Q$38,MATCH(B5,'3VŠ'!B$5:B$38,0)),"")</f>
        <v>51</v>
      </c>
    </row>
    <row r="6" spans="1:27" ht="15.75" x14ac:dyDescent="0.25">
      <c r="A6" s="25">
        <v>2</v>
      </c>
      <c r="B6" s="8" t="s">
        <v>21</v>
      </c>
      <c r="C6" s="27">
        <v>1974</v>
      </c>
      <c r="D6" s="42">
        <f>IFERROR(INDEX('1VŠ'!G$5:G$33,MATCH(B6,'1VŠ'!B$5:B$33,0)),"")</f>
        <v>20</v>
      </c>
      <c r="E6" s="42">
        <f>IFERROR(INDEX('1VŠ'!K$5:K$33,MATCH(B6,'1VŠ'!B$5:B$33,0)),"")</f>
        <v>20</v>
      </c>
      <c r="F6" s="42">
        <f>IFERROR(INDEX('1VŠ'!O$5:O$33,MATCH(B6,'1VŠ'!B$5:B$33,0)),"")</f>
        <v>16</v>
      </c>
      <c r="G6" s="38">
        <f>IFERROR(INDEX('1VŠ'!P$5:P$33,MATCH(B6,'1VŠ'!B$5:B$33,0)),"")</f>
        <v>265</v>
      </c>
      <c r="H6" s="38">
        <f>IF(SUM(Tabula8[[#This Row],[1. posms 1. vingrinājums]:[1. posms 3. vingrinājums]])=0,"",SUM(Tabula8[[#This Row],[1. posms 1. vingrinājums]:[1. posms 3. vingrinājums]]))</f>
        <v>56</v>
      </c>
      <c r="I6" s="43">
        <f>IFERROR(INDEX('2VŠ'!G$5:G$37,MATCH(B6,'2VŠ'!B$5:B$37,0)),"")</f>
        <v>18</v>
      </c>
      <c r="J6" s="43">
        <f>IFERROR(INDEX('2VŠ'!K$5:K$37,MATCH(B6,'2VŠ'!B$5:B$37,0)),"")</f>
        <v>16</v>
      </c>
      <c r="K6" s="43">
        <f>IFERROR(INDEX('2VŠ'!O$5:O$37,MATCH(B6,'2VŠ'!B$5:B$37,0)),"")</f>
        <v>12</v>
      </c>
      <c r="L6" s="38">
        <f>IFERROR(INDEX('2VŠ'!P$5:P$37,MATCH(B6,'2VŠ'!B$5:B$37,0)),"")</f>
        <v>272</v>
      </c>
      <c r="M6" s="38">
        <f>IF(SUM(Tabula8[[#This Row],[2. posms 1. vingrinājums]:[2. posms 3. vingrinājums]])=0,"",SUM(Tabula8[[#This Row],[2. posms 1. vingrinājums]:[2. posms 3. vingrinājums]]))</f>
        <v>46</v>
      </c>
      <c r="N6" s="45">
        <f>IFERROR(INDEX('3VŠ'!G$5:G$38,MATCH(B6,'3VŠ'!B$5:B$38,0)),"")</f>
        <v>20</v>
      </c>
      <c r="O6" s="45">
        <f>IFERROR(INDEX('3VŠ'!K$5:K$38,MATCH(B6,'3VŠ'!B$5:B$38,0)),"")</f>
        <v>14</v>
      </c>
      <c r="P6" s="46">
        <f>IFERROR(INDEX('3VŠ'!O$5:O$38,MATCH(B6,'3VŠ'!B$5:B$38,0)),"")</f>
        <v>14</v>
      </c>
      <c r="Q6" s="38">
        <f>IFERROR(INDEX('3VŠ'!P$5:P$38,MATCH(B6,'3VŠ'!B$5:B$38,0)),"")</f>
        <v>270</v>
      </c>
      <c r="R6" s="57">
        <f>IF(SUM(N6:O6:P6)=0,"",SUM(N6:O6:P6))</f>
        <v>48</v>
      </c>
      <c r="S6" s="59">
        <f>IFERROR(LARGE(V6:X6,1) + IF(COUNT(V6:X6)&gt;=2, LARGE(V6:X6,2), 0), "")</f>
        <v>542</v>
      </c>
      <c r="T6" s="38">
        <f>IFERROR(LARGE(Y6:AA6,1) + IF(COUNT(Y6:AA6)&gt;=2, LARGE(Y6:AA6,2), 0), "")</f>
        <v>104</v>
      </c>
      <c r="U6" s="38">
        <f t="shared" si="0"/>
        <v>2</v>
      </c>
      <c r="V6" s="34">
        <f>IFERROR(INDEX('1VŠ'!P$5:P$33,MATCH(B6,'1VŠ'!B$5:B$33,0)),"")</f>
        <v>265</v>
      </c>
      <c r="W6" s="34">
        <f>IFERROR(INDEX('2VŠ'!P$5:P$37,MATCH(B6,'2VŠ'!B$5:B$37,0)),"")</f>
        <v>272</v>
      </c>
      <c r="X6" s="34">
        <f>IFERROR(INDEX('3VŠ'!P$5:P$38,MATCH(B6,'3VŠ'!B$5:B$38,0)),"")</f>
        <v>270</v>
      </c>
      <c r="Y6" s="34">
        <f>IFERROR(INDEX('1VŠ'!Q$5:Q$33,MATCH(B6,'1VŠ'!B$5:B$33,0)),"")</f>
        <v>56</v>
      </c>
      <c r="Z6" s="34">
        <f>IFERROR(INDEX('2VŠ'!Q$5:Q$37,MATCH(B6,'2VŠ'!B$5:B$37,0)),"")</f>
        <v>46</v>
      </c>
      <c r="AA6" s="34">
        <f>IFERROR(INDEX('3VŠ'!Q$5:Q$38,MATCH(B6,'3VŠ'!B$5:B$38,0)),"")</f>
        <v>48</v>
      </c>
    </row>
    <row r="7" spans="1:27" ht="15.75" x14ac:dyDescent="0.25">
      <c r="A7" s="25">
        <v>11</v>
      </c>
      <c r="B7" s="8" t="s">
        <v>15</v>
      </c>
      <c r="C7" s="27">
        <v>1998</v>
      </c>
      <c r="D7" s="42" t="str">
        <f>IFERROR(INDEX('1VŠ'!G$5:G$33,MATCH(B7,'1VŠ'!B$5:B$33,0)),"")</f>
        <v/>
      </c>
      <c r="E7" s="42" t="str">
        <f>IFERROR(INDEX('1VŠ'!K$5:K$33,MATCH(B7,'1VŠ'!B$5:B$33,0)),"")</f>
        <v/>
      </c>
      <c r="F7" s="42" t="str">
        <f>IFERROR(INDEX('1VŠ'!O$5:O$33,MATCH(B7,'1VŠ'!B$5:B$33,0)),"")</f>
        <v/>
      </c>
      <c r="G7" s="38" t="str">
        <f>IFERROR(INDEX('1VŠ'!P$5:P$33,MATCH(B7,'1VŠ'!B$5:B$33,0)),"")</f>
        <v/>
      </c>
      <c r="H7" s="38" t="str">
        <f>IF(SUM(Tabula8[[#This Row],[1. posms 1. vingrinājums]:[1. posms 3. vingrinājums]])=0,"",SUM(Tabula8[[#This Row],[1. posms 1. vingrinājums]:[1. posms 3. vingrinājums]]))</f>
        <v/>
      </c>
      <c r="I7" s="43">
        <f>IFERROR(INDEX('2VŠ'!G$5:G$37,MATCH(B7,'2VŠ'!B$5:B$37,0)),"")</f>
        <v>14</v>
      </c>
      <c r="J7" s="43">
        <f>IFERROR(INDEX('2VŠ'!K$5:K$37,MATCH(B7,'2VŠ'!B$5:B$37,0)),"")</f>
        <v>15</v>
      </c>
      <c r="K7" s="43">
        <f>IFERROR(INDEX('2VŠ'!O$5:O$37,MATCH(B7,'2VŠ'!B$5:B$37,0)),"")</f>
        <v>15</v>
      </c>
      <c r="L7" s="38">
        <f>IFERROR(INDEX('2VŠ'!P$5:P$37,MATCH(B7,'2VŠ'!B$5:B$37,0)),"")</f>
        <v>271</v>
      </c>
      <c r="M7" s="38">
        <f>IF(SUM(Tabula8[[#This Row],[2. posms 1. vingrinājums]:[2. posms 3. vingrinājums]])=0,"",SUM(Tabula8[[#This Row],[2. posms 1. vingrinājums]:[2. posms 3. vingrinājums]]))</f>
        <v>44</v>
      </c>
      <c r="N7" s="45">
        <f>IFERROR(INDEX('3VŠ'!G$5:G$38,MATCH(B7,'3VŠ'!B$5:B$38,0)),"")</f>
        <v>20</v>
      </c>
      <c r="O7" s="45">
        <f>IFERROR(INDEX('3VŠ'!K$5:K$38,MATCH(B7,'3VŠ'!B$5:B$38,0)),"")</f>
        <v>16</v>
      </c>
      <c r="P7" s="46">
        <f>IFERROR(INDEX('3VŠ'!O$5:O$38,MATCH(B7,'3VŠ'!B$5:B$38,0)),"")</f>
        <v>15</v>
      </c>
      <c r="Q7" s="38">
        <f>IFERROR(INDEX('3VŠ'!P$5:P$38,MATCH(B7,'3VŠ'!B$5:B$38,0)),"")</f>
        <v>271</v>
      </c>
      <c r="R7" s="57">
        <f>IF(SUM(N7:O7:P7)=0,"",SUM(N7:O7:P7))</f>
        <v>51</v>
      </c>
      <c r="S7" s="59">
        <f>IFERROR(LARGE(V7:X7,1) + IF(COUNT(V7:X7)&gt;=2, LARGE(V7:X7,2), 0), "")</f>
        <v>542</v>
      </c>
      <c r="T7" s="38">
        <f>IFERROR(LARGE(Y7:AA7,1) + IF(COUNT(Y7:AA7)&gt;=2, LARGE(Y7:AA7,2), 0), "")</f>
        <v>95</v>
      </c>
      <c r="U7" s="38">
        <f t="shared" si="0"/>
        <v>3</v>
      </c>
      <c r="V7" s="34" t="str">
        <f>IFERROR(INDEX('1VŠ'!P$5:P$33,MATCH(B7,'1VŠ'!B$5:B$33,0)),"")</f>
        <v/>
      </c>
      <c r="W7" s="34">
        <f>IFERROR(INDEX('2VŠ'!P$5:P$37,MATCH(B7,'2VŠ'!B$5:B$37,0)),"")</f>
        <v>271</v>
      </c>
      <c r="X7" s="34">
        <f>IFERROR(INDEX('3VŠ'!P$5:P$38,MATCH(B7,'3VŠ'!B$5:B$38,0)),"")</f>
        <v>271</v>
      </c>
      <c r="Y7" s="34" t="str">
        <f>IFERROR(INDEX('1VŠ'!Q$5:Q$33,MATCH(B7,'1VŠ'!B$5:B$33,0)),"")</f>
        <v/>
      </c>
      <c r="Z7" s="34">
        <f>IFERROR(INDEX('2VŠ'!Q$5:Q$37,MATCH(B7,'2VŠ'!B$5:B$37,0)),"")</f>
        <v>44</v>
      </c>
      <c r="AA7" s="34">
        <f>IFERROR(INDEX('3VŠ'!Q$5:Q$38,MATCH(B7,'3VŠ'!B$5:B$38,0)),"")</f>
        <v>51</v>
      </c>
    </row>
    <row r="8" spans="1:27" ht="15.75" x14ac:dyDescent="0.25">
      <c r="A8" s="25">
        <v>14</v>
      </c>
      <c r="B8" s="8" t="s">
        <v>55</v>
      </c>
      <c r="C8" s="27">
        <v>1980</v>
      </c>
      <c r="D8" s="42" t="str">
        <f>IFERROR(INDEX('1VŠ'!G$5:G$33,MATCH(B8,'1VŠ'!B$5:B$33,0)),"")</f>
        <v/>
      </c>
      <c r="E8" s="42" t="str">
        <f>IFERROR(INDEX('1VŠ'!K$5:K$33,MATCH(B8,'1VŠ'!B$5:B$33,0)),"")</f>
        <v/>
      </c>
      <c r="F8" s="42" t="str">
        <f>IFERROR(INDEX('1VŠ'!O$5:O$33,MATCH(B8,'1VŠ'!B$5:B$33,0)),"")</f>
        <v/>
      </c>
      <c r="G8" s="38" t="str">
        <f>IFERROR(INDEX('1VŠ'!P$5:P$33,MATCH(B8,'1VŠ'!B$5:B$33,0)),"")</f>
        <v/>
      </c>
      <c r="H8" s="38" t="str">
        <f>IF(SUM(Tabula8[[#This Row],[1. posms 1. vingrinājums]:[1. posms 3. vingrinājums]])=0,"",SUM(Tabula8[[#This Row],[1. posms 1. vingrinājums]:[1. posms 3. vingrinājums]]))</f>
        <v/>
      </c>
      <c r="I8" s="43">
        <f>IFERROR(INDEX('2VŠ'!G$5:G$37,MATCH(B8,'2VŠ'!B$5:B$37,0)),"")</f>
        <v>13</v>
      </c>
      <c r="J8" s="43">
        <f>IFERROR(INDEX('2VŠ'!K$5:K$37,MATCH(B8,'2VŠ'!B$5:B$37,0)),"")</f>
        <v>9</v>
      </c>
      <c r="K8" s="43">
        <f>IFERROR(INDEX('2VŠ'!O$5:O$37,MATCH(B8,'2VŠ'!B$5:B$37,0)),"")</f>
        <v>16</v>
      </c>
      <c r="L8" s="38">
        <f>IFERROR(INDEX('2VŠ'!P$5:P$37,MATCH(B8,'2VŠ'!B$5:B$37,0)),"")</f>
        <v>262</v>
      </c>
      <c r="M8" s="38">
        <f>IF(SUM(Tabula8[[#This Row],[2. posms 1. vingrinājums]:[2. posms 3. vingrinājums]])=0,"",SUM(Tabula8[[#This Row],[2. posms 1. vingrinājums]:[2. posms 3. vingrinājums]]))</f>
        <v>38</v>
      </c>
      <c r="N8" s="45">
        <f>IFERROR(INDEX('3VŠ'!G$5:G$38,MATCH(B8,'3VŠ'!B$5:B$38,0)),"")</f>
        <v>15</v>
      </c>
      <c r="O8" s="45">
        <f>IFERROR(INDEX('3VŠ'!K$5:K$38,MATCH(B8,'3VŠ'!B$5:B$38,0)),"")</f>
        <v>16</v>
      </c>
      <c r="P8" s="46">
        <f>IFERROR(INDEX('3VŠ'!O$5:O$38,MATCH(B8,'3VŠ'!B$5:B$38,0)),"")</f>
        <v>18</v>
      </c>
      <c r="Q8" s="38">
        <f>IFERROR(INDEX('3VŠ'!P$5:P$38,MATCH(B8,'3VŠ'!B$5:B$38,0)),"")</f>
        <v>273</v>
      </c>
      <c r="R8" s="57">
        <f>IF(SUM(N8:O8:P8)=0,"",SUM(N8:O8:P8))</f>
        <v>49</v>
      </c>
      <c r="S8" s="59">
        <f>IFERROR(LARGE(V8:X8,1) + IF(COUNT(V8:X8)&gt;=2, LARGE(V8:X8,2), 0), "")</f>
        <v>535</v>
      </c>
      <c r="T8" s="38">
        <f>IFERROR(LARGE(Y8:AA8,1) + IF(COUNT(Y8:AA8)&gt;=2, LARGE(Y8:AA8,2), 0), "")</f>
        <v>87</v>
      </c>
      <c r="U8" s="38">
        <f t="shared" si="0"/>
        <v>4</v>
      </c>
      <c r="V8" s="34" t="str">
        <f>IFERROR(INDEX('1VŠ'!P$5:P$33,MATCH(B8,'1VŠ'!B$5:B$33,0)),"")</f>
        <v/>
      </c>
      <c r="W8" s="34">
        <f>IFERROR(INDEX('2VŠ'!P$5:P$37,MATCH(B8,'2VŠ'!B$5:B$37,0)),"")</f>
        <v>262</v>
      </c>
      <c r="X8" s="34">
        <f>IFERROR(INDEX('3VŠ'!P$5:P$38,MATCH(B8,'3VŠ'!B$5:B$38,0)),"")</f>
        <v>273</v>
      </c>
      <c r="Y8" s="34" t="str">
        <f>IFERROR(INDEX('1VŠ'!Q$5:Q$33,MATCH(B8,'1VŠ'!B$5:B$33,0)),"")</f>
        <v/>
      </c>
      <c r="Z8" s="34">
        <f>IFERROR(INDEX('2VŠ'!Q$5:Q$37,MATCH(B8,'2VŠ'!B$5:B$37,0)),"")</f>
        <v>38</v>
      </c>
      <c r="AA8" s="34">
        <f>IFERROR(INDEX('3VŠ'!Q$5:Q$38,MATCH(B8,'3VŠ'!B$5:B$38,0)),"")</f>
        <v>49</v>
      </c>
    </row>
    <row r="9" spans="1:27" ht="15.75" x14ac:dyDescent="0.25">
      <c r="A9" s="25">
        <v>3</v>
      </c>
      <c r="B9" s="8" t="s">
        <v>119</v>
      </c>
      <c r="C9" s="27">
        <v>1977</v>
      </c>
      <c r="D9" s="42" t="str">
        <f>IFERROR(INDEX('1VŠ'!G$5:G$33,MATCH(B9,'1VŠ'!B$5:B$33,0)),"")</f>
        <v/>
      </c>
      <c r="E9" s="42" t="str">
        <f>IFERROR(INDEX('1VŠ'!K$5:K$33,MATCH(B9,'1VŠ'!B$5:B$33,0)),"")</f>
        <v/>
      </c>
      <c r="F9" s="42" t="str">
        <f>IFERROR(INDEX('1VŠ'!O$5:O$33,MATCH(B9,'1VŠ'!B$5:B$33,0)),"")</f>
        <v/>
      </c>
      <c r="G9" s="38" t="str">
        <f>IFERROR(INDEX('1VŠ'!P$5:P$33,MATCH(B9,'1VŠ'!B$5:B$33,0)),"")</f>
        <v/>
      </c>
      <c r="H9" s="38" t="str">
        <f>IF(SUM(Tabula8[[#This Row],[1. posms 1. vingrinājums]:[1. posms 3. vingrinājums]])=0,"",SUM(Tabula8[[#This Row],[1. posms 1. vingrinājums]:[1. posms 3. vingrinājums]]))</f>
        <v/>
      </c>
      <c r="I9" s="43" t="str">
        <f>IFERROR(INDEX('2VŠ'!G$5:G$37,MATCH(B9,'2VŠ'!B$5:B$37,0)),"")</f>
        <v/>
      </c>
      <c r="J9" s="43" t="str">
        <f>IFERROR(INDEX('2VŠ'!K$5:K$37,MATCH(B9,'2VŠ'!B$5:B$37,0)),"")</f>
        <v/>
      </c>
      <c r="K9" s="43" t="str">
        <f>IFERROR(INDEX('2VŠ'!O$5:O$37,MATCH(B9,'2VŠ'!B$5:B$37,0)),"")</f>
        <v/>
      </c>
      <c r="L9" s="38" t="str">
        <f>IFERROR(INDEX('2VŠ'!P$5:P$37,MATCH(B9,'2VŠ'!B$5:B$37,0)),"")</f>
        <v/>
      </c>
      <c r="M9" s="38" t="str">
        <f>IF(SUM(Tabula8[[#This Row],[2. posms 1. vingrinājums]:[2. posms 3. vingrinājums]])=0,"",SUM(Tabula8[[#This Row],[2. posms 1. vingrinājums]:[2. posms 3. vingrinājums]]))</f>
        <v/>
      </c>
      <c r="N9" s="45">
        <v>16</v>
      </c>
      <c r="O9" s="45">
        <v>88</v>
      </c>
      <c r="P9" s="46">
        <v>76</v>
      </c>
      <c r="Q9" s="38">
        <v>97</v>
      </c>
      <c r="R9" s="57">
        <f>IF(SUM(N9:O9:P9)=0,"",SUM(N9:O9:P9))</f>
        <v>180</v>
      </c>
      <c r="S9" s="59">
        <v>439</v>
      </c>
      <c r="T9" s="38">
        <v>87</v>
      </c>
      <c r="U9" s="38">
        <f t="shared" si="0"/>
        <v>5</v>
      </c>
      <c r="V9" s="34" t="str">
        <f>IFERROR(INDEX('1VŠ'!P$5:P$33,MATCH(B9,'1VŠ'!B$5:B$33,0)),"")</f>
        <v/>
      </c>
      <c r="W9" s="34" t="str">
        <f>IFERROR(INDEX('2VŠ'!P$5:P$37,MATCH(B9,'2VŠ'!B$5:B$37,0)),"")</f>
        <v/>
      </c>
      <c r="X9" s="34" t="str">
        <f>IFERROR(INDEX('3VŠ'!P$5:P$38,MATCH(B9,'3VŠ'!B$5:B$38,0)),"")</f>
        <v/>
      </c>
      <c r="Y9" s="34" t="str">
        <f>IFERROR(INDEX('1VŠ'!Q$5:Q$33,MATCH(B9,'1VŠ'!B$5:B$33,0)),"")</f>
        <v/>
      </c>
      <c r="Z9" s="34" t="str">
        <f>IFERROR(INDEX('2VŠ'!Q$5:Q$37,MATCH(B9,'2VŠ'!B$5:B$37,0)),"")</f>
        <v/>
      </c>
      <c r="AA9" s="34" t="str">
        <f>IFERROR(INDEX('3VŠ'!Q$5:Q$38,MATCH(B9,'3VŠ'!B$5:B$38,0)),"")</f>
        <v/>
      </c>
    </row>
    <row r="10" spans="1:27" ht="15.75" x14ac:dyDescent="0.25">
      <c r="A10" s="25">
        <v>6</v>
      </c>
      <c r="B10" s="8" t="s">
        <v>16</v>
      </c>
      <c r="C10" s="27">
        <v>1966</v>
      </c>
      <c r="D10" s="42">
        <f>IFERROR(INDEX('1VŠ'!G$5:G$33,MATCH(B10,'1VŠ'!B$5:B$33,0)),"")</f>
        <v>15</v>
      </c>
      <c r="E10" s="42">
        <f>IFERROR(INDEX('1VŠ'!K$5:K$33,MATCH(B10,'1VŠ'!B$5:B$33,0)),"")</f>
        <v>13</v>
      </c>
      <c r="F10" s="42">
        <f>IFERROR(INDEX('1VŠ'!O$5:O$33,MATCH(B10,'1VŠ'!B$5:B$33,0)),"")</f>
        <v>20</v>
      </c>
      <c r="G10" s="38">
        <f>IFERROR(INDEX('1VŠ'!P$5:P$33,MATCH(B10,'1VŠ'!B$5:B$33,0)),"")</f>
        <v>251</v>
      </c>
      <c r="H10" s="38">
        <f>IF(SUM(Tabula8[[#This Row],[1. posms 1. vingrinājums]:[1. posms 3. vingrinājums]])=0,"",SUM(Tabula8[[#This Row],[1. posms 1. vingrinājums]:[1. posms 3. vingrinājums]]))</f>
        <v>48</v>
      </c>
      <c r="I10" s="43">
        <f>IFERROR(INDEX('2VŠ'!G$5:G$37,MATCH(B10,'2VŠ'!B$5:B$37,0)),"")</f>
        <v>9</v>
      </c>
      <c r="J10" s="43">
        <f>IFERROR(INDEX('2VŠ'!K$5:K$37,MATCH(B10,'2VŠ'!B$5:B$37,0)),"")</f>
        <v>12</v>
      </c>
      <c r="K10" s="43">
        <f>IFERROR(INDEX('2VŠ'!O$5:O$37,MATCH(B10,'2VŠ'!B$5:B$37,0)),"")</f>
        <v>13</v>
      </c>
      <c r="L10" s="38">
        <f>IFERROR(INDEX('2VŠ'!P$5:P$37,MATCH(B10,'2VŠ'!B$5:B$37,0)),"")</f>
        <v>255</v>
      </c>
      <c r="M10" s="38">
        <f>IF(SUM(Tabula8[[#This Row],[2. posms 1. vingrinājums]:[2. posms 3. vingrinājums]])=0,"",SUM(Tabula8[[#This Row],[2. posms 1. vingrinājums]:[2. posms 3. vingrinājums]]))</f>
        <v>34</v>
      </c>
      <c r="N10" s="45">
        <f>IFERROR(INDEX('3VŠ'!G$5:G$38,MATCH(B10,'3VŠ'!B$5:B$38,0)),"")</f>
        <v>13</v>
      </c>
      <c r="O10" s="45">
        <f>IFERROR(INDEX('3VŠ'!K$5:K$38,MATCH(B10,'3VŠ'!B$5:B$38,0)),"")</f>
        <v>8</v>
      </c>
      <c r="P10" s="46">
        <f>IFERROR(INDEX('3VŠ'!O$5:O$38,MATCH(B10,'3VŠ'!B$5:B$38,0)),"")</f>
        <v>7</v>
      </c>
      <c r="Q10" s="38">
        <f>IFERROR(INDEX('3VŠ'!P$5:P$38,MATCH(B10,'3VŠ'!B$5:B$38,0)),"")</f>
        <v>238</v>
      </c>
      <c r="R10" s="57">
        <f>IF(SUM(N10:O10:P10)=0,"",SUM(N10:O10:P10))</f>
        <v>28</v>
      </c>
      <c r="S10" s="59">
        <f t="shared" ref="S10:S20" si="1">IFERROR(LARGE(V10:X10,1) + IF(COUNT(V10:X10)&gt;=2, LARGE(V10:X10,2), 0), "")</f>
        <v>506</v>
      </c>
      <c r="T10" s="38">
        <f t="shared" ref="T10:T20" si="2">IFERROR(LARGE(Y10:AA10,1) + IF(COUNT(Y10:AA10)&gt;=2, LARGE(Y10:AA10,2), 0), "")</f>
        <v>82</v>
      </c>
      <c r="U10" s="38">
        <f t="shared" si="0"/>
        <v>6</v>
      </c>
      <c r="V10" s="34">
        <f>IFERROR(INDEX('1VŠ'!P$5:P$33,MATCH(B10,'1VŠ'!B$5:B$33,0)),"")</f>
        <v>251</v>
      </c>
      <c r="W10" s="34">
        <f>IFERROR(INDEX('2VŠ'!P$5:P$37,MATCH(B10,'2VŠ'!B$5:B$37,0)),"")</f>
        <v>255</v>
      </c>
      <c r="X10" s="34">
        <f>IFERROR(INDEX('3VŠ'!P$5:P$38,MATCH(B10,'3VŠ'!B$5:B$38,0)),"")</f>
        <v>238</v>
      </c>
      <c r="Y10" s="34">
        <f>IFERROR(INDEX('1VŠ'!Q$5:Q$33,MATCH(B10,'1VŠ'!B$5:B$33,0)),"")</f>
        <v>48</v>
      </c>
      <c r="Z10" s="34">
        <f>IFERROR(INDEX('2VŠ'!Q$5:Q$37,MATCH(B10,'2VŠ'!B$5:B$37,0)),"")</f>
        <v>34</v>
      </c>
      <c r="AA10" s="34">
        <f>IFERROR(INDEX('3VŠ'!Q$5:Q$38,MATCH(B10,'3VŠ'!B$5:B$38,0)),"")</f>
        <v>28</v>
      </c>
    </row>
    <row r="11" spans="1:27" ht="15.75" x14ac:dyDescent="0.25">
      <c r="A11" s="25">
        <v>1</v>
      </c>
      <c r="B11" s="8" t="s">
        <v>14</v>
      </c>
      <c r="C11" s="27">
        <v>1969</v>
      </c>
      <c r="D11" s="42">
        <f>IFERROR(INDEX('1VŠ'!G$5:G$33,MATCH(B11,'1VŠ'!B$5:B$33,0)),"")</f>
        <v>18</v>
      </c>
      <c r="E11" s="42">
        <f>IFERROR(INDEX('1VŠ'!K$5:K$33,MATCH(B11,'1VŠ'!B$5:B$33,0)),"")</f>
        <v>15</v>
      </c>
      <c r="F11" s="42">
        <f>IFERROR(INDEX('1VŠ'!O$5:O$33,MATCH(B11,'1VŠ'!B$5:B$33,0)),"")</f>
        <v>15</v>
      </c>
      <c r="G11" s="38">
        <f>IFERROR(INDEX('1VŠ'!P$5:P$33,MATCH(B11,'1VŠ'!B$5:B$33,0)),"")</f>
        <v>252</v>
      </c>
      <c r="H11" s="38">
        <f>IF(SUM(Tabula8[[#This Row],[1. posms 1. vingrinājums]:[1. posms 3. vingrinājums]])=0,"",SUM(Tabula8[[#This Row],[1. posms 1. vingrinājums]:[1. posms 3. vingrinājums]]))</f>
        <v>48</v>
      </c>
      <c r="I11" s="43">
        <f>IFERROR(INDEX('2VŠ'!G$5:G$37,MATCH(B11,'2VŠ'!B$5:B$37,0)),"")</f>
        <v>12</v>
      </c>
      <c r="J11" s="43">
        <f>IFERROR(INDEX('2VŠ'!K$5:K$37,MATCH(B11,'2VŠ'!B$5:B$37,0)),"")</f>
        <v>11</v>
      </c>
      <c r="K11" s="43">
        <f>IFERROR(INDEX('2VŠ'!O$5:O$37,MATCH(B11,'2VŠ'!B$5:B$37,0)),"")</f>
        <v>10</v>
      </c>
      <c r="L11" s="38">
        <f>IFERROR(INDEX('2VŠ'!P$5:P$37,MATCH(B11,'2VŠ'!B$5:B$37,0)),"")</f>
        <v>258</v>
      </c>
      <c r="M11" s="38">
        <f>IF(SUM(Tabula8[[#This Row],[2. posms 1. vingrinājums]:[2. posms 3. vingrinājums]])=0,"",SUM(Tabula8[[#This Row],[2. posms 1. vingrinājums]:[2. posms 3. vingrinājums]]))</f>
        <v>33</v>
      </c>
      <c r="N11" s="46" t="str">
        <f>IFERROR(INDEX('3VŠ'!G$5:G$38,MATCH(B11,'3VŠ'!B$5:B$38,0)),"")</f>
        <v/>
      </c>
      <c r="O11" s="46" t="str">
        <f>IFERROR(INDEX('3VŠ'!K$5:K$38,MATCH(B11,'3VŠ'!B$5:B$38,0)),"")</f>
        <v/>
      </c>
      <c r="P11" s="46" t="str">
        <f>IFERROR(INDEX('3VŠ'!O$5:O$38,MATCH(B11,'3VŠ'!B$5:B$38,0)),"")</f>
        <v/>
      </c>
      <c r="Q11" s="38" t="str">
        <f>IFERROR(INDEX('3VŠ'!P$5:P$38,MATCH(B11,'3VŠ'!B$5:B$38,0)),"")</f>
        <v/>
      </c>
      <c r="R11" s="57" t="str">
        <f>IF(SUM(N11:O11:P11)=0,"",SUM(N11:O11:P11))</f>
        <v/>
      </c>
      <c r="S11" s="59">
        <f t="shared" si="1"/>
        <v>510</v>
      </c>
      <c r="T11" s="38">
        <f t="shared" si="2"/>
        <v>81</v>
      </c>
      <c r="U11" s="38">
        <f t="shared" si="0"/>
        <v>7</v>
      </c>
      <c r="V11" s="34">
        <f>IFERROR(INDEX('1VŠ'!P$5:P$33,MATCH(B11,'1VŠ'!B$5:B$33,0)),"")</f>
        <v>252</v>
      </c>
      <c r="W11" s="34">
        <f>IFERROR(INDEX('2VŠ'!P$5:P$37,MATCH(B11,'2VŠ'!B$5:B$37,0)),"")</f>
        <v>258</v>
      </c>
      <c r="X11" s="34" t="str">
        <f>IFERROR(INDEX('3VŠ'!P$5:P$38,MATCH(B11,'3VŠ'!B$5:B$38,0)),"")</f>
        <v/>
      </c>
      <c r="Y11" s="34">
        <f>IFERROR(INDEX('1VŠ'!Q$5:Q$33,MATCH(B11,'1VŠ'!B$5:B$33,0)),"")</f>
        <v>48</v>
      </c>
      <c r="Z11" s="34">
        <f>IFERROR(INDEX('2VŠ'!Q$5:Q$37,MATCH(B11,'2VŠ'!B$5:B$37,0)),"")</f>
        <v>33</v>
      </c>
      <c r="AA11" s="34" t="str">
        <f>IFERROR(INDEX('3VŠ'!Q$5:Q$38,MATCH(B11,'3VŠ'!B$5:B$38,0)),"")</f>
        <v/>
      </c>
    </row>
    <row r="12" spans="1:27" ht="15.75" x14ac:dyDescent="0.25">
      <c r="A12" s="25">
        <v>10</v>
      </c>
      <c r="B12" s="8" t="s">
        <v>98</v>
      </c>
      <c r="C12" s="27">
        <v>1980</v>
      </c>
      <c r="D12" s="42" t="str">
        <f>IFERROR(INDEX('1VŠ'!G$5:G$33,MATCH(B12,'1VŠ'!B$5:B$33,0)),"")</f>
        <v/>
      </c>
      <c r="E12" s="42" t="str">
        <f>IFERROR(INDEX('1VŠ'!K$5:K$33,MATCH(B12,'1VŠ'!B$5:B$33,0)),"")</f>
        <v/>
      </c>
      <c r="F12" s="42" t="str">
        <f>IFERROR(INDEX('1VŠ'!O$5:O$33,MATCH(B12,'1VŠ'!B$5:B$33,0)),"")</f>
        <v/>
      </c>
      <c r="G12" s="38" t="str">
        <f>IFERROR(INDEX('1VŠ'!P$5:P$33,MATCH(B12,'1VŠ'!B$5:B$33,0)),"")</f>
        <v/>
      </c>
      <c r="H12" s="38" t="str">
        <f>IF(SUM(Tabula8[[#This Row],[1. posms 1. vingrinājums]:[1. posms 3. vingrinājums]])=0,"",SUM(Tabula8[[#This Row],[1. posms 1. vingrinājums]:[1. posms 3. vingrinājums]]))</f>
        <v/>
      </c>
      <c r="I12" s="43">
        <f>IFERROR(INDEX('2VŠ'!G$5:G$37,MATCH(B12,'2VŠ'!B$5:B$37,0)),"")</f>
        <v>15</v>
      </c>
      <c r="J12" s="43">
        <f>IFERROR(INDEX('2VŠ'!K$5:K$37,MATCH(B12,'2VŠ'!B$5:B$37,0)),"")</f>
        <v>13</v>
      </c>
      <c r="K12" s="43">
        <f>IFERROR(INDEX('2VŠ'!O$5:O$37,MATCH(B12,'2VŠ'!B$5:B$37,0)),"")</f>
        <v>11</v>
      </c>
      <c r="L12" s="38">
        <f>IFERROR(INDEX('2VŠ'!P$5:P$37,MATCH(B12,'2VŠ'!B$5:B$37,0)),"")</f>
        <v>264</v>
      </c>
      <c r="M12" s="38">
        <f>IF(SUM(Tabula8[[#This Row],[2. posms 1. vingrinājums]:[2. posms 3. vingrinājums]])=0,"",SUM(Tabula8[[#This Row],[2. posms 1. vingrinājums]:[2. posms 3. vingrinājums]]))</f>
        <v>39</v>
      </c>
      <c r="N12" s="45">
        <f>IFERROR(INDEX('3VŠ'!G$5:G$38,MATCH(B12,'3VŠ'!B$5:B$38,0)),"")</f>
        <v>9</v>
      </c>
      <c r="O12" s="45">
        <f>IFERROR(INDEX('3VŠ'!K$5:K$38,MATCH(B12,'3VŠ'!B$5:B$38,0)),"")</f>
        <v>18</v>
      </c>
      <c r="P12" s="46">
        <f>IFERROR(INDEX('3VŠ'!O$5:O$38,MATCH(B12,'3VŠ'!B$5:B$38,0)),"")</f>
        <v>8</v>
      </c>
      <c r="Q12" s="38">
        <f>IFERROR(INDEX('3VŠ'!P$5:P$38,MATCH(B12,'3VŠ'!B$5:B$38,0)),"")</f>
        <v>251</v>
      </c>
      <c r="R12" s="57">
        <f>IF(SUM(N12:O12:P12)=0,"",SUM(N12:O12:P12))</f>
        <v>35</v>
      </c>
      <c r="S12" s="59">
        <f t="shared" si="1"/>
        <v>515</v>
      </c>
      <c r="T12" s="38">
        <f t="shared" si="2"/>
        <v>74</v>
      </c>
      <c r="U12" s="38">
        <f t="shared" si="0"/>
        <v>8</v>
      </c>
      <c r="V12" s="34" t="str">
        <f>IFERROR(INDEX('1VŠ'!P$5:P$33,MATCH(B12,'1VŠ'!B$5:B$33,0)),"")</f>
        <v/>
      </c>
      <c r="W12" s="34">
        <f>IFERROR(INDEX('2VŠ'!P$5:P$37,MATCH(B12,'2VŠ'!B$5:B$37,0)),"")</f>
        <v>264</v>
      </c>
      <c r="X12" s="34">
        <f>IFERROR(INDEX('3VŠ'!P$5:P$38,MATCH(B12,'3VŠ'!B$5:B$38,0)),"")</f>
        <v>251</v>
      </c>
      <c r="Y12" s="34" t="str">
        <f>IFERROR(INDEX('1VŠ'!Q$5:Q$33,MATCH(B12,'1VŠ'!B$5:B$33,0)),"")</f>
        <v/>
      </c>
      <c r="Z12" s="34">
        <f>IFERROR(INDEX('2VŠ'!Q$5:Q$37,MATCH(B12,'2VŠ'!B$5:B$37,0)),"")</f>
        <v>39</v>
      </c>
      <c r="AA12" s="34">
        <f>IFERROR(INDEX('3VŠ'!Q$5:Q$38,MATCH(B12,'3VŠ'!B$5:B$38,0)),"")</f>
        <v>35</v>
      </c>
    </row>
    <row r="13" spans="1:27" ht="15.75" x14ac:dyDescent="0.25">
      <c r="A13" s="25">
        <v>9</v>
      </c>
      <c r="B13" s="8" t="s">
        <v>97</v>
      </c>
      <c r="C13" s="27">
        <v>1988</v>
      </c>
      <c r="D13" s="42" t="str">
        <f>IFERROR(INDEX('1VŠ'!G$5:G$33,MATCH(B13,'1VŠ'!B$5:B$33,0)),"")</f>
        <v/>
      </c>
      <c r="E13" s="42" t="str">
        <f>IFERROR(INDEX('1VŠ'!K$5:K$33,MATCH(B13,'1VŠ'!B$5:B$33,0)),"")</f>
        <v/>
      </c>
      <c r="F13" s="42" t="str">
        <f>IFERROR(INDEX('1VŠ'!O$5:O$33,MATCH(B13,'1VŠ'!B$5:B$33,0)),"")</f>
        <v/>
      </c>
      <c r="G13" s="38" t="str">
        <f>IFERROR(INDEX('1VŠ'!P$5:P$33,MATCH(B13,'1VŠ'!B$5:B$33,0)),"")</f>
        <v/>
      </c>
      <c r="H13" s="38" t="str">
        <f>IF(SUM(Tabula8[[#This Row],[1. posms 1. vingrinājums]:[1. posms 3. vingrinājums]])=0,"",SUM(Tabula8[[#This Row],[1. posms 1. vingrinājums]:[1. posms 3. vingrinājums]]))</f>
        <v/>
      </c>
      <c r="I13" s="43">
        <f>IFERROR(INDEX('2VŠ'!G$5:G$37,MATCH(B13,'2VŠ'!B$5:B$37,0)),"")</f>
        <v>8</v>
      </c>
      <c r="J13" s="43">
        <f>IFERROR(INDEX('2VŠ'!K$5:K$37,MATCH(B13,'2VŠ'!B$5:B$37,0)),"")</f>
        <v>10</v>
      </c>
      <c r="K13" s="43">
        <f>IFERROR(INDEX('2VŠ'!O$5:O$37,MATCH(B13,'2VŠ'!B$5:B$37,0)),"")</f>
        <v>18</v>
      </c>
      <c r="L13" s="38">
        <f>IFERROR(INDEX('2VŠ'!P$5:P$37,MATCH(B13,'2VŠ'!B$5:B$37,0)),"")</f>
        <v>249</v>
      </c>
      <c r="M13" s="38">
        <f>IF(SUM(Tabula8[[#This Row],[2. posms 1. vingrinājums]:[2. posms 3. vingrinājums]])=0,"",SUM(Tabula8[[#This Row],[2. posms 1. vingrinājums]:[2. posms 3. vingrinājums]]))</f>
        <v>36</v>
      </c>
      <c r="N13" s="45">
        <f>IFERROR(INDEX('3VŠ'!G$5:G$38,MATCH(B13,'3VŠ'!B$5:B$38,0)),"")</f>
        <v>12</v>
      </c>
      <c r="O13" s="45">
        <f>IFERROR(INDEX('3VŠ'!K$5:K$38,MATCH(B13,'3VŠ'!B$5:B$38,0)),"")</f>
        <v>11</v>
      </c>
      <c r="P13" s="46">
        <f>IFERROR(INDEX('3VŠ'!O$5:O$38,MATCH(B13,'3VŠ'!B$5:B$38,0)),"")</f>
        <v>12</v>
      </c>
      <c r="Q13" s="38">
        <f>IFERROR(INDEX('3VŠ'!P$5:P$38,MATCH(B13,'3VŠ'!B$5:B$38,0)),"")</f>
        <v>251</v>
      </c>
      <c r="R13" s="57">
        <f>IF(SUM(N13:O13:P13)=0,"",SUM(N13:O13:P13))</f>
        <v>35</v>
      </c>
      <c r="S13" s="59">
        <f t="shared" si="1"/>
        <v>500</v>
      </c>
      <c r="T13" s="38">
        <f t="shared" si="2"/>
        <v>71</v>
      </c>
      <c r="U13" s="38">
        <f t="shared" si="0"/>
        <v>9</v>
      </c>
      <c r="V13" s="34" t="str">
        <f>IFERROR(INDEX('1VŠ'!P$5:P$33,MATCH(B13,'1VŠ'!B$5:B$33,0)),"")</f>
        <v/>
      </c>
      <c r="W13" s="34">
        <f>IFERROR(INDEX('2VŠ'!P$5:P$37,MATCH(B13,'2VŠ'!B$5:B$37,0)),"")</f>
        <v>249</v>
      </c>
      <c r="X13" s="34">
        <f>IFERROR(INDEX('3VŠ'!P$5:P$38,MATCH(B13,'3VŠ'!B$5:B$38,0)),"")</f>
        <v>251</v>
      </c>
      <c r="Y13" s="34" t="str">
        <f>IFERROR(INDEX('1VŠ'!Q$5:Q$33,MATCH(B13,'1VŠ'!B$5:B$33,0)),"")</f>
        <v/>
      </c>
      <c r="Z13" s="34">
        <f>IFERROR(INDEX('2VŠ'!Q$5:Q$37,MATCH(B13,'2VŠ'!B$5:B$37,0)),"")</f>
        <v>36</v>
      </c>
      <c r="AA13" s="34">
        <f>IFERROR(INDEX('3VŠ'!Q$5:Q$38,MATCH(B13,'3VŠ'!B$5:B$38,0)),"")</f>
        <v>35</v>
      </c>
    </row>
    <row r="14" spans="1:27" ht="15.75" x14ac:dyDescent="0.25">
      <c r="A14" s="25">
        <v>5</v>
      </c>
      <c r="B14" s="8" t="s">
        <v>20</v>
      </c>
      <c r="C14" s="27">
        <v>1958</v>
      </c>
      <c r="D14" s="42">
        <f>IFERROR(INDEX('1VŠ'!G$5:G$33,MATCH(B14,'1VŠ'!B$5:B$33,0)),"")</f>
        <v>12</v>
      </c>
      <c r="E14" s="42">
        <f>IFERROR(INDEX('1VŠ'!K$5:K$33,MATCH(B14,'1VŠ'!B$5:B$33,0)),"")</f>
        <v>12</v>
      </c>
      <c r="F14" s="42">
        <f>IFERROR(INDEX('1VŠ'!O$5:O$33,MATCH(B14,'1VŠ'!B$5:B$33,0)),"")</f>
        <v>12</v>
      </c>
      <c r="G14" s="38">
        <f>IFERROR(INDEX('1VŠ'!P$5:P$33,MATCH(B14,'1VŠ'!B$5:B$33,0)),"")</f>
        <v>216</v>
      </c>
      <c r="H14" s="38">
        <f>IF(SUM(Tabula8[[#This Row],[1. posms 1. vingrinājums]:[1. posms 3. vingrinājums]])=0,"",SUM(Tabula8[[#This Row],[1. posms 1. vingrinājums]:[1. posms 3. vingrinājums]]))</f>
        <v>36</v>
      </c>
      <c r="I14" s="43" t="str">
        <f>IFERROR(INDEX('2VŠ'!G$5:G$37,MATCH(B14,'2VŠ'!B$5:B$37,0)),"")</f>
        <v/>
      </c>
      <c r="J14" s="43" t="str">
        <f>IFERROR(INDEX('2VŠ'!K$5:K$37,MATCH(B14,'2VŠ'!B$5:B$37,0)),"")</f>
        <v/>
      </c>
      <c r="K14" s="43" t="str">
        <f>IFERROR(INDEX('2VŠ'!O$5:O$37,MATCH(B14,'2VŠ'!B$5:B$37,0)),"")</f>
        <v/>
      </c>
      <c r="L14" s="38" t="str">
        <f>IFERROR(INDEX('2VŠ'!P$5:P$37,MATCH(B14,'2VŠ'!B$5:B$37,0)),"")</f>
        <v/>
      </c>
      <c r="M14" s="38" t="str">
        <f>IF(SUM(Tabula8[[#This Row],[2. posms 1. vingrinājums]:[2. posms 3. vingrinājums]])=0,"",SUM(Tabula8[[#This Row],[2. posms 1. vingrinājums]:[2. posms 3. vingrinājums]]))</f>
        <v/>
      </c>
      <c r="N14" s="45">
        <f>IFERROR(INDEX('3VŠ'!G$5:G$38,MATCH(B14,'3VŠ'!B$5:B$38,0)),"")</f>
        <v>8</v>
      </c>
      <c r="O14" s="45">
        <f>IFERROR(INDEX('3VŠ'!K$5:K$38,MATCH(B14,'3VŠ'!B$5:B$38,0)),"")</f>
        <v>7</v>
      </c>
      <c r="P14" s="46">
        <f>IFERROR(INDEX('3VŠ'!O$5:O$38,MATCH(B14,'3VŠ'!B$5:B$38,0)),"")</f>
        <v>13</v>
      </c>
      <c r="Q14" s="38">
        <f>IFERROR(INDEX('3VŠ'!P$5:P$38,MATCH(B14,'3VŠ'!B$5:B$38,0)),"")</f>
        <v>239</v>
      </c>
      <c r="R14" s="57">
        <f>IF(SUM(N14:O14:P14)=0,"",SUM(N14:O14:P14))</f>
        <v>28</v>
      </c>
      <c r="S14" s="59">
        <f t="shared" si="1"/>
        <v>455</v>
      </c>
      <c r="T14" s="38">
        <f t="shared" si="2"/>
        <v>64</v>
      </c>
      <c r="U14" s="38">
        <f t="shared" si="0"/>
        <v>10</v>
      </c>
      <c r="V14" s="34">
        <f>IFERROR(INDEX('1VŠ'!P$5:P$33,MATCH(B14,'1VŠ'!B$5:B$33,0)),"")</f>
        <v>216</v>
      </c>
      <c r="W14" s="34" t="str">
        <f>IFERROR(INDEX('2VŠ'!P$5:P$37,MATCH(B14,'2VŠ'!B$5:B$37,0)),"")</f>
        <v/>
      </c>
      <c r="X14" s="34">
        <f>IFERROR(INDEX('3VŠ'!P$5:P$38,MATCH(B14,'3VŠ'!B$5:B$38,0)),"")</f>
        <v>239</v>
      </c>
      <c r="Y14" s="34">
        <f>IFERROR(INDEX('1VŠ'!Q$5:Q$33,MATCH(B14,'1VŠ'!B$5:B$33,0)),"")</f>
        <v>36</v>
      </c>
      <c r="Z14" s="34" t="str">
        <f>IFERROR(INDEX('2VŠ'!Q$5:Q$37,MATCH(B14,'2VŠ'!B$5:B$37,0)),"")</f>
        <v/>
      </c>
      <c r="AA14" s="34">
        <f>IFERROR(INDEX('3VŠ'!Q$5:Q$38,MATCH(B14,'3VŠ'!B$5:B$38,0)),"")</f>
        <v>28</v>
      </c>
    </row>
    <row r="15" spans="1:27" ht="15.75" x14ac:dyDescent="0.25">
      <c r="A15" s="25">
        <v>13</v>
      </c>
      <c r="B15" s="8" t="s">
        <v>76</v>
      </c>
      <c r="C15" s="27">
        <v>1982</v>
      </c>
      <c r="D15" s="42" t="str">
        <f>IFERROR(INDEX('1VŠ'!G$5:G$33,MATCH(B15,'1VŠ'!B$5:B$33,0)),"")</f>
        <v/>
      </c>
      <c r="E15" s="42" t="str">
        <f>IFERROR(INDEX('1VŠ'!K$5:K$33,MATCH(B15,'1VŠ'!B$5:B$33,0)),"")</f>
        <v/>
      </c>
      <c r="F15" s="42" t="str">
        <f>IFERROR(INDEX('1VŠ'!O$5:O$33,MATCH(B15,'1VŠ'!B$5:B$33,0)),"")</f>
        <v/>
      </c>
      <c r="G15" s="38" t="str">
        <f>IFERROR(INDEX('1VŠ'!P$5:P$33,MATCH(B15,'1VŠ'!B$5:B$33,0)),"")</f>
        <v/>
      </c>
      <c r="H15" s="38" t="str">
        <f>IF(SUM(Tabula8[[#This Row],[1. posms 1. vingrinājums]:[1. posms 3. vingrinājums]])=0,"",SUM(Tabula8[[#This Row],[1. posms 1. vingrinājums]:[1. posms 3. vingrinājums]]))</f>
        <v/>
      </c>
      <c r="I15" s="43">
        <f>IFERROR(INDEX('2VŠ'!G$5:G$37,MATCH(B15,'2VŠ'!B$5:B$37,0)),"")</f>
        <v>11</v>
      </c>
      <c r="J15" s="43">
        <f>IFERROR(INDEX('2VŠ'!K$5:K$37,MATCH(B15,'2VŠ'!B$5:B$37,0)),"")</f>
        <v>8</v>
      </c>
      <c r="K15" s="43">
        <f>IFERROR(INDEX('2VŠ'!O$5:O$37,MATCH(B15,'2VŠ'!B$5:B$37,0)),"")</f>
        <v>8</v>
      </c>
      <c r="L15" s="38">
        <f>IFERROR(INDEX('2VŠ'!P$5:P$37,MATCH(B15,'2VŠ'!B$5:B$37,0)),"")</f>
        <v>238</v>
      </c>
      <c r="M15" s="38">
        <f>IF(SUM(Tabula8[[#This Row],[2. posms 1. vingrinājums]:[2. posms 3. vingrinājums]])=0,"",SUM(Tabula8[[#This Row],[2. posms 1. vingrinājums]:[2. posms 3. vingrinājums]]))</f>
        <v>27</v>
      </c>
      <c r="N15" s="45">
        <f>IFERROR(INDEX('3VŠ'!G$5:G$38,MATCH(B15,'3VŠ'!B$5:B$38,0)),"")</f>
        <v>7</v>
      </c>
      <c r="O15" s="45">
        <f>IFERROR(INDEX('3VŠ'!K$5:K$38,MATCH(B15,'3VŠ'!B$5:B$38,0)),"")</f>
        <v>9</v>
      </c>
      <c r="P15" s="46">
        <f>IFERROR(INDEX('3VŠ'!O$5:O$38,MATCH(B15,'3VŠ'!B$5:B$38,0)),"")</f>
        <v>20</v>
      </c>
      <c r="Q15" s="38">
        <f>IFERROR(INDEX('3VŠ'!P$5:P$38,MATCH(B15,'3VŠ'!B$5:B$38,0)),"")</f>
        <v>250</v>
      </c>
      <c r="R15" s="57">
        <f>IF(SUM(N15:O15:P15)=0,"",SUM(N15:O15:P15))</f>
        <v>36</v>
      </c>
      <c r="S15" s="59">
        <f t="shared" si="1"/>
        <v>488</v>
      </c>
      <c r="T15" s="38">
        <f t="shared" si="2"/>
        <v>63</v>
      </c>
      <c r="U15" s="38">
        <f t="shared" si="0"/>
        <v>11</v>
      </c>
      <c r="V15" s="34" t="str">
        <f>IFERROR(INDEX('1VŠ'!P$5:P$33,MATCH(B15,'1VŠ'!B$5:B$33,0)),"")</f>
        <v/>
      </c>
      <c r="W15" s="34">
        <f>IFERROR(INDEX('2VŠ'!P$5:P$37,MATCH(B15,'2VŠ'!B$5:B$37,0)),"")</f>
        <v>238</v>
      </c>
      <c r="X15" s="34">
        <f>IFERROR(INDEX('3VŠ'!P$5:P$38,MATCH(B15,'3VŠ'!B$5:B$38,0)),"")</f>
        <v>250</v>
      </c>
      <c r="Y15" s="34" t="str">
        <f>IFERROR(INDEX('1VŠ'!Q$5:Q$33,MATCH(B15,'1VŠ'!B$5:B$33,0)),"")</f>
        <v/>
      </c>
      <c r="Z15" s="34">
        <f>IFERROR(INDEX('2VŠ'!Q$5:Q$37,MATCH(B15,'2VŠ'!B$5:B$37,0)),"")</f>
        <v>27</v>
      </c>
      <c r="AA15" s="34">
        <f>IFERROR(INDEX('3VŠ'!Q$5:Q$38,MATCH(B15,'3VŠ'!B$5:B$38,0)),"")</f>
        <v>36</v>
      </c>
    </row>
    <row r="16" spans="1:27" ht="15.75" x14ac:dyDescent="0.25">
      <c r="A16" s="25">
        <v>8</v>
      </c>
      <c r="B16" s="8" t="s">
        <v>27</v>
      </c>
      <c r="C16" s="27">
        <v>1974</v>
      </c>
      <c r="D16" s="42" t="str">
        <f>IFERROR(INDEX('1VŠ'!G$5:G$33,MATCH(B16,'1VŠ'!B$5:B$33,0)),"")</f>
        <v/>
      </c>
      <c r="E16" s="42" t="str">
        <f>IFERROR(INDEX('1VŠ'!K$5:K$33,MATCH(B16,'1VŠ'!B$5:B$33,0)),"")</f>
        <v/>
      </c>
      <c r="F16" s="42" t="str">
        <f>IFERROR(INDEX('1VŠ'!O$5:O$33,MATCH(B16,'1VŠ'!B$5:B$33,0)),"")</f>
        <v/>
      </c>
      <c r="G16" s="38" t="str">
        <f>IFERROR(INDEX('1VŠ'!P$5:P$33,MATCH(B16,'1VŠ'!B$5:B$33,0)),"")</f>
        <v/>
      </c>
      <c r="H16" s="38" t="str">
        <f>IF(SUM(Tabula8[[#This Row],[1. posms 1. vingrinājums]:[1. posms 3. vingrinājums]])=0,"",SUM(Tabula8[[#This Row],[1. posms 1. vingrinājums]:[1. posms 3. vingrinājums]]))</f>
        <v/>
      </c>
      <c r="I16" s="43">
        <f>IFERROR(INDEX('2VŠ'!G$5:G$37,MATCH(B16,'2VŠ'!B$5:B$37,0)),"")</f>
        <v>18</v>
      </c>
      <c r="J16" s="43">
        <f>IFERROR(INDEX('2VŠ'!K$5:K$37,MATCH(B16,'2VŠ'!B$5:B$37,0)),"")</f>
        <v>20</v>
      </c>
      <c r="K16" s="43">
        <f>IFERROR(INDEX('2VŠ'!O$5:O$37,MATCH(B16,'2VŠ'!B$5:B$37,0)),"")</f>
        <v>14</v>
      </c>
      <c r="L16" s="38">
        <f>IFERROR(INDEX('2VŠ'!P$5:P$37,MATCH(B16,'2VŠ'!B$5:B$37,0)),"")</f>
        <v>274</v>
      </c>
      <c r="M16" s="38">
        <f>IF(SUM(Tabula8[[#This Row],[2. posms 1. vingrinājums]:[2. posms 3. vingrinājums]])=0,"",SUM(Tabula8[[#This Row],[2. posms 1. vingrinājums]:[2. posms 3. vingrinājums]]))</f>
        <v>52</v>
      </c>
      <c r="N16" s="45" t="str">
        <f>IFERROR(INDEX('3VŠ'!G$5:G$38,MATCH(B16,'3VŠ'!B$5:B$38,0)),"")</f>
        <v/>
      </c>
      <c r="O16" s="45" t="str">
        <f>IFERROR(INDEX('3VŠ'!K$5:K$38,MATCH(B16,'3VŠ'!B$5:B$38,0)),"")</f>
        <v/>
      </c>
      <c r="P16" s="46" t="str">
        <f>IFERROR(INDEX('3VŠ'!O$5:O$38,MATCH(B16,'3VŠ'!B$5:B$38,0)),"")</f>
        <v/>
      </c>
      <c r="Q16" s="38" t="str">
        <f>IFERROR(INDEX('3VŠ'!P$5:P$38,MATCH(B16,'3VŠ'!B$5:B$38,0)),"")</f>
        <v/>
      </c>
      <c r="R16" s="57" t="str">
        <f>IF(SUM(N16:O16:P16)=0,"",SUM(N16:O16:P16))</f>
        <v/>
      </c>
      <c r="S16" s="59">
        <f t="shared" si="1"/>
        <v>274</v>
      </c>
      <c r="T16" s="38">
        <f t="shared" si="2"/>
        <v>52</v>
      </c>
      <c r="U16" s="38">
        <f t="shared" si="0"/>
        <v>12</v>
      </c>
      <c r="V16" s="34" t="str">
        <f>IFERROR(INDEX('1VŠ'!P$5:P$33,MATCH(B16,'1VŠ'!B$5:B$33,0)),"")</f>
        <v/>
      </c>
      <c r="W16" s="34">
        <f>IFERROR(INDEX('2VŠ'!P$5:P$37,MATCH(B16,'2VŠ'!B$5:B$37,0)),"")</f>
        <v>274</v>
      </c>
      <c r="X16" s="34" t="str">
        <f>IFERROR(INDEX('3VŠ'!P$5:P$38,MATCH(B16,'3VŠ'!B$5:B$38,0)),"")</f>
        <v/>
      </c>
      <c r="Y16" s="34" t="str">
        <f>IFERROR(INDEX('1VŠ'!Q$5:Q$33,MATCH(B16,'1VŠ'!B$5:B$33,0)),"")</f>
        <v/>
      </c>
      <c r="Z16" s="34">
        <f>IFERROR(INDEX('2VŠ'!Q$5:Q$37,MATCH(B16,'2VŠ'!B$5:B$37,0)),"")</f>
        <v>52</v>
      </c>
      <c r="AA16" s="34" t="str">
        <f>IFERROR(INDEX('3VŠ'!Q$5:Q$38,MATCH(B16,'3VŠ'!B$5:B$38,0)),"")</f>
        <v/>
      </c>
    </row>
    <row r="17" spans="1:27" ht="15.75" x14ac:dyDescent="0.25">
      <c r="A17" s="25">
        <v>4</v>
      </c>
      <c r="B17" s="8" t="s">
        <v>86</v>
      </c>
      <c r="C17" s="27">
        <v>2010</v>
      </c>
      <c r="D17" s="42">
        <f>IFERROR(INDEX('1VŠ'!G$5:G$33,MATCH(B17,'1VŠ'!B$5:B$33,0)),"")</f>
        <v>13</v>
      </c>
      <c r="E17" s="42">
        <f>IFERROR(INDEX('1VŠ'!K$5:K$33,MATCH(B17,'1VŠ'!B$5:B$33,0)),"")</f>
        <v>14</v>
      </c>
      <c r="F17" s="42">
        <f>IFERROR(INDEX('1VŠ'!O$5:O$33,MATCH(B17,'1VŠ'!B$5:B$33,0)),"")</f>
        <v>13</v>
      </c>
      <c r="G17" s="38">
        <f>IFERROR(INDEX('1VŠ'!P$5:P$33,MATCH(B17,'1VŠ'!B$5:B$33,0)),"")</f>
        <v>231</v>
      </c>
      <c r="H17" s="38">
        <f>IF(SUM(Tabula8[[#This Row],[1. posms 1. vingrinājums]:[1. posms 3. vingrinājums]])=0,"",SUM(Tabula8[[#This Row],[1. posms 1. vingrinājums]:[1. posms 3. vingrinājums]]))</f>
        <v>40</v>
      </c>
      <c r="I17" s="43" t="str">
        <f>IFERROR(INDEX('2VŠ'!G$5:G$37,MATCH(B17,'2VŠ'!B$5:B$37,0)),"")</f>
        <v/>
      </c>
      <c r="J17" s="43" t="str">
        <f>IFERROR(INDEX('2VŠ'!K$5:K$37,MATCH(B17,'2VŠ'!B$5:B$37,0)),"")</f>
        <v/>
      </c>
      <c r="K17" s="43" t="str">
        <f>IFERROR(INDEX('2VŠ'!O$5:O$37,MATCH(B17,'2VŠ'!B$5:B$37,0)),"")</f>
        <v/>
      </c>
      <c r="L17" s="38" t="str">
        <f>IFERROR(INDEX('2VŠ'!P$5:P$37,MATCH(B17,'2VŠ'!B$5:B$37,0)),"")</f>
        <v/>
      </c>
      <c r="M17" s="38" t="str">
        <f>IF(SUM(Tabula8[[#This Row],[2. posms 1. vingrinājums]:[2. posms 3. vingrinājums]])=0,"",SUM(Tabula8[[#This Row],[2. posms 1. vingrinājums]:[2. posms 3. vingrinājums]]))</f>
        <v/>
      </c>
      <c r="N17" s="45" t="str">
        <f>IFERROR(INDEX('3VŠ'!G$5:G$38,MATCH(B17,'3VŠ'!B$5:B$38,0)),"")</f>
        <v/>
      </c>
      <c r="O17" s="45" t="str">
        <f>IFERROR(INDEX('3VŠ'!K$5:K$38,MATCH(B17,'3VŠ'!B$5:B$38,0)),"")</f>
        <v/>
      </c>
      <c r="P17" s="46" t="str">
        <f>IFERROR(INDEX('3VŠ'!O$5:O$38,MATCH(B17,'3VŠ'!B$5:B$38,0)),"")</f>
        <v/>
      </c>
      <c r="Q17" s="38" t="str">
        <f>IFERROR(INDEX('3VŠ'!P$5:P$38,MATCH(B17,'3VŠ'!B$5:B$38,0)),"")</f>
        <v/>
      </c>
      <c r="R17" s="57" t="str">
        <f>IF(SUM(N17:O17:P17)=0,"",SUM(N17:O17:P17))</f>
        <v/>
      </c>
      <c r="S17" s="59">
        <f t="shared" si="1"/>
        <v>231</v>
      </c>
      <c r="T17" s="38">
        <f t="shared" si="2"/>
        <v>40</v>
      </c>
      <c r="U17" s="38">
        <f t="shared" si="0"/>
        <v>13</v>
      </c>
      <c r="V17" s="34">
        <f>IFERROR(INDEX('1VŠ'!P$5:P$33,MATCH(B17,'1VŠ'!B$5:B$33,0)),"")</f>
        <v>231</v>
      </c>
      <c r="W17" s="34" t="str">
        <f>IFERROR(INDEX('2VŠ'!P$5:P$37,MATCH(B17,'2VŠ'!B$5:B$37,0)),"")</f>
        <v/>
      </c>
      <c r="X17" s="34" t="str">
        <f>IFERROR(INDEX('3VŠ'!P$5:P$38,MATCH(B17,'3VŠ'!B$5:B$38,0)),"")</f>
        <v/>
      </c>
      <c r="Y17" s="34">
        <f>IFERROR(INDEX('1VŠ'!Q$5:Q$33,MATCH(B17,'1VŠ'!B$5:B$33,0)),"")</f>
        <v>40</v>
      </c>
      <c r="Z17" s="34" t="str">
        <f>IFERROR(INDEX('2VŠ'!Q$5:Q$37,MATCH(B17,'2VŠ'!B$5:B$37,0)),"")</f>
        <v/>
      </c>
      <c r="AA17" s="34" t="str">
        <f>IFERROR(INDEX('3VŠ'!Q$5:Q$38,MATCH(B17,'3VŠ'!B$5:B$38,0)),"")</f>
        <v/>
      </c>
    </row>
    <row r="18" spans="1:27" ht="15.75" x14ac:dyDescent="0.25">
      <c r="A18" s="25">
        <v>7</v>
      </c>
      <c r="B18" s="8" t="s">
        <v>96</v>
      </c>
      <c r="C18" s="27">
        <v>1994</v>
      </c>
      <c r="D18" s="42" t="str">
        <f>IFERROR(INDEX('1VŠ'!G$5:G$33,MATCH(B18,'1VŠ'!B$5:B$33,0)),"")</f>
        <v/>
      </c>
      <c r="E18" s="42" t="str">
        <f>IFERROR(INDEX('1VŠ'!K$5:K$33,MATCH(B18,'1VŠ'!B$5:B$33,0)),"")</f>
        <v/>
      </c>
      <c r="F18" s="42" t="str">
        <f>IFERROR(INDEX('1VŠ'!O$5:O$33,MATCH(B18,'1VŠ'!B$5:B$33,0)),"")</f>
        <v/>
      </c>
      <c r="G18" s="38" t="str">
        <f>IFERROR(INDEX('1VŠ'!P$5:P$33,MATCH(B18,'1VŠ'!B$5:B$33,0)),"")</f>
        <v/>
      </c>
      <c r="H18" s="38" t="str">
        <f>IF(SUM(Tabula8[[#This Row],[1. posms 1. vingrinājums]:[1. posms 3. vingrinājums]])=0,"",SUM(Tabula8[[#This Row],[1. posms 1. vingrinājums]:[1. posms 3. vingrinājums]]))</f>
        <v/>
      </c>
      <c r="I18" s="43">
        <f>IFERROR(INDEX('2VŠ'!G$5:G$37,MATCH(B18,'2VŠ'!B$5:B$37,0)),"")</f>
        <v>10</v>
      </c>
      <c r="J18" s="43">
        <f>IFERROR(INDEX('2VŠ'!K$5:K$37,MATCH(B18,'2VŠ'!B$5:B$37,0)),"")</f>
        <v>14</v>
      </c>
      <c r="K18" s="43">
        <f>IFERROR(INDEX('2VŠ'!O$5:O$37,MATCH(B18,'2VŠ'!B$5:B$37,0)),"")</f>
        <v>9</v>
      </c>
      <c r="L18" s="38">
        <f>IFERROR(INDEX('2VŠ'!P$5:P$37,MATCH(B18,'2VŠ'!B$5:B$37,0)),"")</f>
        <v>255</v>
      </c>
      <c r="M18" s="38">
        <f>IF(SUM(Tabula8[[#This Row],[2. posms 1. vingrinājums]:[2. posms 3. vingrinājums]])=0,"",SUM(Tabula8[[#This Row],[2. posms 1. vingrinājums]:[2. posms 3. vingrinājums]]))</f>
        <v>33</v>
      </c>
      <c r="N18" s="45" t="str">
        <f>IFERROR(INDEX('3VŠ'!G$5:G$38,MATCH(B18,'3VŠ'!B$5:B$38,0)),"")</f>
        <v/>
      </c>
      <c r="O18" s="45" t="str">
        <f>IFERROR(INDEX('3VŠ'!K$5:K$38,MATCH(B18,'3VŠ'!B$5:B$38,0)),"")</f>
        <v/>
      </c>
      <c r="P18" s="46" t="str">
        <f>IFERROR(INDEX('3VŠ'!O$5:O$38,MATCH(B18,'3VŠ'!B$5:B$38,0)),"")</f>
        <v/>
      </c>
      <c r="Q18" s="38" t="str">
        <f>IFERROR(INDEX('3VŠ'!P$5:P$38,MATCH(B18,'3VŠ'!B$5:B$38,0)),"")</f>
        <v/>
      </c>
      <c r="R18" s="57" t="str">
        <f>IF(SUM(N18:O18:P18)=0,"",SUM(N18:O18:P18))</f>
        <v/>
      </c>
      <c r="S18" s="59">
        <f t="shared" si="1"/>
        <v>255</v>
      </c>
      <c r="T18" s="38">
        <f t="shared" si="2"/>
        <v>33</v>
      </c>
      <c r="U18" s="38">
        <f t="shared" si="0"/>
        <v>14</v>
      </c>
      <c r="V18" s="34" t="str">
        <f>IFERROR(INDEX('1VŠ'!P$5:P$33,MATCH(B18,'1VŠ'!B$5:B$33,0)),"")</f>
        <v/>
      </c>
      <c r="W18" s="34">
        <f>IFERROR(INDEX('2VŠ'!P$5:P$37,MATCH(B18,'2VŠ'!B$5:B$37,0)),"")</f>
        <v>255</v>
      </c>
      <c r="X18" s="34" t="str">
        <f>IFERROR(INDEX('3VŠ'!P$5:P$38,MATCH(B18,'3VŠ'!B$5:B$38,0)),"")</f>
        <v/>
      </c>
      <c r="Y18" s="34" t="str">
        <f>IFERROR(INDEX('1VŠ'!Q$5:Q$33,MATCH(B18,'1VŠ'!B$5:B$33,0)),"")</f>
        <v/>
      </c>
      <c r="Z18" s="34">
        <f>IFERROR(INDEX('2VŠ'!Q$5:Q$37,MATCH(B18,'2VŠ'!B$5:B$37,0)),"")</f>
        <v>33</v>
      </c>
      <c r="AA18" s="34" t="str">
        <f>IFERROR(INDEX('3VŠ'!Q$5:Q$38,MATCH(B18,'3VŠ'!B$5:B$38,0)),"")</f>
        <v/>
      </c>
    </row>
    <row r="19" spans="1:27" ht="15.75" x14ac:dyDescent="0.25">
      <c r="A19" s="25">
        <v>15</v>
      </c>
      <c r="B19" s="8" t="s">
        <v>116</v>
      </c>
      <c r="C19" s="27">
        <v>1987</v>
      </c>
      <c r="D19" s="42" t="str">
        <f>IFERROR(INDEX('1VŠ'!G$5:G$33,MATCH(B19,'1VŠ'!B$5:B$33,0)),"")</f>
        <v/>
      </c>
      <c r="E19" s="42" t="str">
        <f>IFERROR(INDEX('1VŠ'!K$5:K$33,MATCH(B19,'1VŠ'!B$5:B$33,0)),"")</f>
        <v/>
      </c>
      <c r="F19" s="42" t="str">
        <f>IFERROR(INDEX('1VŠ'!O$5:O$33,MATCH(B19,'1VŠ'!B$5:B$33,0)),"")</f>
        <v/>
      </c>
      <c r="G19" s="38" t="str">
        <f>IFERROR(INDEX('1VŠ'!P$5:P$33,MATCH(B19,'1VŠ'!B$5:B$33,0)),"")</f>
        <v/>
      </c>
      <c r="H19" s="38" t="str">
        <f>IF(SUM(Tabula8[[#This Row],[1. posms 1. vingrinājums]:[1. posms 3. vingrinājums]])=0,"",SUM(Tabula8[[#This Row],[1. posms 1. vingrinājums]:[1. posms 3. vingrinājums]]))</f>
        <v/>
      </c>
      <c r="I19" s="43" t="str">
        <f>IFERROR(INDEX('2VŠ'!G$5:G$37,MATCH(B19,'2VŠ'!B$5:B$37,0)),"")</f>
        <v/>
      </c>
      <c r="J19" s="43" t="str">
        <f>IFERROR(INDEX('2VŠ'!K$5:K$37,MATCH(B19,'2VŠ'!B$5:B$37,0)),"")</f>
        <v/>
      </c>
      <c r="K19" s="43" t="str">
        <f>IFERROR(INDEX('2VŠ'!O$5:O$37,MATCH(B19,'2VŠ'!B$5:B$37,0)),"")</f>
        <v/>
      </c>
      <c r="L19" s="38" t="str">
        <f>IFERROR(INDEX('2VŠ'!P$5:P$37,MATCH(B19,'2VŠ'!B$5:B$37,0)),"")</f>
        <v/>
      </c>
      <c r="M19" s="38" t="str">
        <f>IF(SUM(Tabula8[[#This Row],[2. posms 1. vingrinājums]:[2. posms 3. vingrinājums]])=0,"",SUM(Tabula8[[#This Row],[2. posms 1. vingrinājums]:[2. posms 3. vingrinājums]]))</f>
        <v/>
      </c>
      <c r="N19" s="45">
        <f>IFERROR(INDEX('3VŠ'!G$5:G$38,MATCH(B19,'3VŠ'!B$5:B$38,0)),"")</f>
        <v>11</v>
      </c>
      <c r="O19" s="45">
        <f>IFERROR(INDEX('3VŠ'!K$5:K$38,MATCH(B19,'3VŠ'!B$5:B$38,0)),"")</f>
        <v>10</v>
      </c>
      <c r="P19" s="46">
        <f>IFERROR(INDEX('3VŠ'!O$5:O$38,MATCH(B19,'3VŠ'!B$5:B$38,0)),"")</f>
        <v>12</v>
      </c>
      <c r="Q19" s="38">
        <f>IFERROR(INDEX('3VŠ'!P$5:P$38,MATCH(B19,'3VŠ'!B$5:B$38,0)),"")</f>
        <v>250</v>
      </c>
      <c r="R19" s="57">
        <f>IF(SUM(N19:O19:P19)=0,"",SUM(N19:O19:P19))</f>
        <v>33</v>
      </c>
      <c r="S19" s="59">
        <f t="shared" si="1"/>
        <v>250</v>
      </c>
      <c r="T19" s="38">
        <f t="shared" si="2"/>
        <v>33</v>
      </c>
      <c r="U19" s="38">
        <f t="shared" si="0"/>
        <v>15</v>
      </c>
      <c r="V19" s="34" t="str">
        <f>IFERROR(INDEX('1VŠ'!P$5:P$33,MATCH(B19,'1VŠ'!B$5:B$33,0)),"")</f>
        <v/>
      </c>
      <c r="W19" s="34" t="str">
        <f>IFERROR(INDEX('2VŠ'!P$5:P$37,MATCH(B19,'2VŠ'!B$5:B$37,0)),"")</f>
        <v/>
      </c>
      <c r="X19" s="34">
        <f>IFERROR(INDEX('3VŠ'!P$5:P$38,MATCH(B19,'3VŠ'!B$5:B$38,0)),"")</f>
        <v>250</v>
      </c>
      <c r="Y19" s="34" t="str">
        <f>IFERROR(INDEX('1VŠ'!Q$5:Q$33,MATCH(B19,'1VŠ'!B$5:B$33,0)),"")</f>
        <v/>
      </c>
      <c r="Z19" s="34" t="str">
        <f>IFERROR(INDEX('2VŠ'!Q$5:Q$37,MATCH(B19,'2VŠ'!B$5:B$37,0)),"")</f>
        <v/>
      </c>
      <c r="AA19" s="34">
        <f>IFERROR(INDEX('3VŠ'!Q$5:Q$38,MATCH(B19,'3VŠ'!B$5:B$38,0)),"")</f>
        <v>33</v>
      </c>
    </row>
    <row r="20" spans="1:27" ht="15.75" x14ac:dyDescent="0.25">
      <c r="A20" s="25">
        <v>16</v>
      </c>
      <c r="B20" s="8" t="s">
        <v>117</v>
      </c>
      <c r="C20" s="27">
        <v>1998</v>
      </c>
      <c r="D20" s="42" t="str">
        <f>IFERROR(INDEX('1VŠ'!G$5:G$33,MATCH(B20,'1VŠ'!B$5:B$33,0)),"")</f>
        <v/>
      </c>
      <c r="E20" s="42" t="str">
        <f>IFERROR(INDEX('1VŠ'!K$5:K$33,MATCH(B20,'1VŠ'!B$5:B$33,0)),"")</f>
        <v/>
      </c>
      <c r="F20" s="42" t="str">
        <f>IFERROR(INDEX('1VŠ'!O$5:O$33,MATCH(B20,'1VŠ'!B$5:B$33,0)),"")</f>
        <v/>
      </c>
      <c r="G20" s="38" t="str">
        <f>IFERROR(INDEX('1VŠ'!P$5:P$33,MATCH(B20,'1VŠ'!B$5:B$33,0)),"")</f>
        <v/>
      </c>
      <c r="H20" s="38" t="str">
        <f>IF(SUM(Tabula8[[#This Row],[1. posms 1. vingrinājums]:[1. posms 3. vingrinājums]])=0,"",SUM(Tabula8[[#This Row],[1. posms 1. vingrinājums]:[1. posms 3. vingrinājums]]))</f>
        <v/>
      </c>
      <c r="I20" s="43" t="str">
        <f>IFERROR(INDEX('2VŠ'!G$5:G$37,MATCH(B20,'2VŠ'!B$5:B$37,0)),"")</f>
        <v/>
      </c>
      <c r="J20" s="43" t="str">
        <f>IFERROR(INDEX('2VŠ'!K$5:K$37,MATCH(B20,'2VŠ'!B$5:B$37,0)),"")</f>
        <v/>
      </c>
      <c r="K20" s="43" t="str">
        <f>IFERROR(INDEX('2VŠ'!O$5:O$37,MATCH(B20,'2VŠ'!B$5:B$37,0)),"")</f>
        <v/>
      </c>
      <c r="L20" s="38" t="str">
        <f>IFERROR(INDEX('2VŠ'!P$5:P$37,MATCH(B20,'2VŠ'!B$5:B$37,0)),"")</f>
        <v/>
      </c>
      <c r="M20" s="38" t="str">
        <f>IF(SUM(Tabula8[[#This Row],[2. posms 1. vingrinājums]:[2. posms 3. vingrinājums]])=0,"",SUM(Tabula8[[#This Row],[2. posms 1. vingrinājums]:[2. posms 3. vingrinājums]]))</f>
        <v/>
      </c>
      <c r="N20" s="45">
        <f>IFERROR(INDEX('3VŠ'!G$5:G$38,MATCH(B20,'3VŠ'!B$5:B$38,0)),"")</f>
        <v>10</v>
      </c>
      <c r="O20" s="45">
        <f>IFERROR(INDEX('3VŠ'!K$5:K$38,MATCH(B20,'3VŠ'!B$5:B$38,0)),"")</f>
        <v>12</v>
      </c>
      <c r="P20" s="46">
        <f>IFERROR(INDEX('3VŠ'!O$5:O$38,MATCH(B20,'3VŠ'!B$5:B$38,0)),"")</f>
        <v>9</v>
      </c>
      <c r="Q20" s="38">
        <f>IFERROR(INDEX('3VŠ'!P$5:P$38,MATCH(B20,'3VŠ'!B$5:B$38,0)),"")</f>
        <v>249</v>
      </c>
      <c r="R20" s="57">
        <f>IF(SUM(N20:O20:P20)=0,"",SUM(N20:O20:P20))</f>
        <v>31</v>
      </c>
      <c r="S20" s="59">
        <f t="shared" si="1"/>
        <v>249</v>
      </c>
      <c r="T20" s="38">
        <f t="shared" si="2"/>
        <v>31</v>
      </c>
      <c r="U20" s="38">
        <f t="shared" si="0"/>
        <v>16</v>
      </c>
      <c r="V20" s="34" t="str">
        <f>IFERROR(INDEX('1VŠ'!P$5:P$33,MATCH(B20,'1VŠ'!B$5:B$33,0)),"")</f>
        <v/>
      </c>
      <c r="W20" s="34" t="str">
        <f>IFERROR(INDEX('2VŠ'!P$5:P$37,MATCH(B20,'2VŠ'!B$5:B$37,0)),"")</f>
        <v/>
      </c>
      <c r="X20" s="34">
        <f>IFERROR(INDEX('3VŠ'!P$5:P$38,MATCH(B20,'3VŠ'!B$5:B$38,0)),"")</f>
        <v>249</v>
      </c>
      <c r="Y20" s="34" t="str">
        <f>IFERROR(INDEX('1VŠ'!Q$5:Q$33,MATCH(B20,'1VŠ'!B$5:B$33,0)),"")</f>
        <v/>
      </c>
      <c r="Z20" s="34" t="str">
        <f>IFERROR(INDEX('2VŠ'!Q$5:Q$37,MATCH(B20,'2VŠ'!B$5:B$37,0)),"")</f>
        <v/>
      </c>
      <c r="AA20" s="34">
        <f>IFERROR(INDEX('3VŠ'!Q$5:Q$38,MATCH(B20,'3VŠ'!B$5:B$38,0)),"")</f>
        <v>31</v>
      </c>
    </row>
    <row r="21" spans="1:27" x14ac:dyDescent="0.25">
      <c r="V21" s="34" t="str">
        <f>IFERROR(INDEX('1VŠ'!P$5:P$33,MATCH(#REF!,'1VŠ'!B$5:B$33,0)),"")</f>
        <v/>
      </c>
      <c r="W21" s="34" t="str">
        <f>IFERROR(INDEX('2VŠ'!P$5:P$37,MATCH(#REF!,'2VŠ'!B$5:B$37,0)),"")</f>
        <v/>
      </c>
      <c r="X21" s="34" t="str">
        <f>IFERROR(INDEX('3VŠ'!P$5:P$38,MATCH(#REF!,'3VŠ'!B$5:B$38,0)),"")</f>
        <v/>
      </c>
      <c r="Y21" s="34" t="str">
        <f>IFERROR(INDEX('1VŠ'!Q$5:Q$33,MATCH(#REF!,'1VŠ'!B$5:B$33,0)),"")</f>
        <v/>
      </c>
      <c r="Z21" s="34" t="str">
        <f>IFERROR(INDEX('2VŠ'!Q$5:Q$37,MATCH(#REF!,'2VŠ'!B$5:B$37,0)),"")</f>
        <v/>
      </c>
      <c r="AA21" s="34" t="str">
        <f>IFERROR(INDEX('3VŠ'!Q$5:Q$38,MATCH(#REF!,'3VŠ'!B$5:B$38,0)),"")</f>
        <v/>
      </c>
    </row>
    <row r="22" spans="1:27" x14ac:dyDescent="0.25">
      <c r="V22" s="34" t="str">
        <f>IFERROR(INDEX('1VŠ'!P$5:P$33,MATCH(#REF!,'1VŠ'!B$5:B$33,0)),"")</f>
        <v/>
      </c>
      <c r="W22" s="34" t="str">
        <f>IFERROR(INDEX('2VŠ'!P$5:P$37,MATCH(#REF!,'2VŠ'!B$5:B$37,0)),"")</f>
        <v/>
      </c>
      <c r="X22" s="34" t="str">
        <f>IFERROR(INDEX('3VŠ'!P$5:P$38,MATCH(#REF!,'3VŠ'!B$5:B$38,0)),"")</f>
        <v/>
      </c>
      <c r="Y22" s="34" t="str">
        <f>IFERROR(INDEX('1VŠ'!Q$5:Q$33,MATCH(#REF!,'1VŠ'!B$5:B$33,0)),"")</f>
        <v/>
      </c>
      <c r="Z22" s="34" t="str">
        <f>IFERROR(INDEX('2VŠ'!Q$5:Q$37,MATCH(#REF!,'2VŠ'!B$5:B$37,0)),"")</f>
        <v/>
      </c>
      <c r="AA22" s="34" t="str">
        <f>IFERROR(INDEX('3VŠ'!Q$5:Q$38,MATCH(#REF!,'3VŠ'!B$5:B$38,0)),"")</f>
        <v/>
      </c>
    </row>
    <row r="23" spans="1:27" x14ac:dyDescent="0.25">
      <c r="V23" s="34" t="str">
        <f>IFERROR(INDEX('1VŠ'!P$5:P$33,MATCH(#REF!,'1VŠ'!B$5:B$33,0)),"")</f>
        <v/>
      </c>
      <c r="W23" s="34" t="str">
        <f>IFERROR(INDEX('2VŠ'!P$5:P$37,MATCH(#REF!,'2VŠ'!B$5:B$37,0)),"")</f>
        <v/>
      </c>
      <c r="X23" s="34" t="str">
        <f>IFERROR(INDEX('3VŠ'!P$5:P$38,MATCH(#REF!,'3VŠ'!B$5:B$38,0)),"")</f>
        <v/>
      </c>
      <c r="Y23" s="34" t="str">
        <f>IFERROR(INDEX('1VŠ'!Q$5:Q$33,MATCH(#REF!,'1VŠ'!B$5:B$33,0)),"")</f>
        <v/>
      </c>
      <c r="Z23" s="34" t="str">
        <f>IFERROR(INDEX('2VŠ'!Q$5:Q$37,MATCH(#REF!,'2VŠ'!B$5:B$37,0)),"")</f>
        <v/>
      </c>
      <c r="AA23" s="34" t="str">
        <f>IFERROR(INDEX('3VŠ'!Q$5:Q$38,MATCH(#REF!,'3VŠ'!B$5:B$38,0)),"")</f>
        <v/>
      </c>
    </row>
    <row r="24" spans="1:27" x14ac:dyDescent="0.25">
      <c r="V24" s="34" t="str">
        <f>IFERROR(INDEX('1VŠ'!P$5:P$33,MATCH(#REF!,'1VŠ'!B$5:B$33,0)),"")</f>
        <v/>
      </c>
      <c r="W24" s="34" t="str">
        <f>IFERROR(INDEX('2VŠ'!P$5:P$37,MATCH(#REF!,'2VŠ'!B$5:B$37,0)),"")</f>
        <v/>
      </c>
      <c r="X24" s="34" t="str">
        <f>IFERROR(INDEX('3VŠ'!P$5:P$38,MATCH(#REF!,'3VŠ'!B$5:B$38,0)),"")</f>
        <v/>
      </c>
      <c r="Y24" s="34" t="str">
        <f>IFERROR(INDEX('1VŠ'!Q$5:Q$33,MATCH(#REF!,'1VŠ'!B$5:B$33,0)),"")</f>
        <v/>
      </c>
      <c r="Z24" s="34" t="str">
        <f>IFERROR(INDEX('2VŠ'!Q$5:Q$37,MATCH(#REF!,'2VŠ'!B$5:B$37,0)),"")</f>
        <v/>
      </c>
      <c r="AA24" s="34" t="str">
        <f>IFERROR(INDEX('3VŠ'!Q$5:Q$38,MATCH(#REF!,'3VŠ'!B$5:B$38,0)),"")</f>
        <v/>
      </c>
    </row>
    <row r="25" spans="1:27" x14ac:dyDescent="0.25">
      <c r="V25" s="34" t="str">
        <f>IFERROR(INDEX('1VŠ'!P$5:P$33,MATCH(#REF!,'1VŠ'!B$5:B$33,0)),"")</f>
        <v/>
      </c>
      <c r="W25" s="34" t="str">
        <f>IFERROR(INDEX('2VŠ'!P$5:P$37,MATCH(#REF!,'2VŠ'!B$5:B$37,0)),"")</f>
        <v/>
      </c>
      <c r="X25" s="34" t="str">
        <f>IFERROR(INDEX('3VŠ'!P$5:P$38,MATCH(#REF!,'3VŠ'!B$5:B$38,0)),"")</f>
        <v/>
      </c>
      <c r="Y25" s="34" t="str">
        <f>IFERROR(INDEX('1VŠ'!Q$5:Q$33,MATCH(#REF!,'1VŠ'!B$5:B$33,0)),"")</f>
        <v/>
      </c>
      <c r="Z25" s="34" t="str">
        <f>IFERROR(INDEX('2VŠ'!Q$5:Q$37,MATCH(#REF!,'2VŠ'!B$5:B$37,0)),"")</f>
        <v/>
      </c>
      <c r="AA25" s="34" t="str">
        <f>IFERROR(INDEX('3VŠ'!Q$5:Q$38,MATCH(#REF!,'3VŠ'!B$5:B$38,0)),"")</f>
        <v/>
      </c>
    </row>
    <row r="26" spans="1:27" x14ac:dyDescent="0.25">
      <c r="V26" s="34" t="str">
        <f>IFERROR(INDEX('1VŠ'!P$5:P$33,MATCH(#REF!,'1VŠ'!B$5:B$33,0)),"")</f>
        <v/>
      </c>
      <c r="W26" s="34" t="str">
        <f>IFERROR(INDEX('2VŠ'!P$5:P$37,MATCH(#REF!,'2VŠ'!B$5:B$37,0)),"")</f>
        <v/>
      </c>
      <c r="X26" s="34" t="str">
        <f>IFERROR(INDEX('3VŠ'!P$5:P$38,MATCH(#REF!,'3VŠ'!B$5:B$38,0)),"")</f>
        <v/>
      </c>
      <c r="Y26" s="34" t="str">
        <f>IFERROR(INDEX('1VŠ'!Q$5:Q$33,MATCH(#REF!,'1VŠ'!B$5:B$33,0)),"")</f>
        <v/>
      </c>
      <c r="Z26" s="34" t="str">
        <f>IFERROR(INDEX('2VŠ'!Q$5:Q$37,MATCH(#REF!,'2VŠ'!B$5:B$37,0)),"")</f>
        <v/>
      </c>
      <c r="AA26" s="34" t="str">
        <f>IFERROR(INDEX('3VŠ'!Q$5:Q$38,MATCH(#REF!,'3VŠ'!B$5:B$38,0)),"")</f>
        <v/>
      </c>
    </row>
    <row r="27" spans="1:27" x14ac:dyDescent="0.25">
      <c r="V27" s="34" t="str">
        <f>IFERROR(INDEX('1VŠ'!P$5:P$33,MATCH(#REF!,'1VŠ'!B$5:B$33,0)),"")</f>
        <v/>
      </c>
      <c r="W27" s="34" t="str">
        <f>IFERROR(INDEX('2VŠ'!P$5:P$37,MATCH(#REF!,'2VŠ'!B$5:B$37,0)),"")</f>
        <v/>
      </c>
      <c r="X27" s="34" t="str">
        <f>IFERROR(INDEX('3VŠ'!P$5:P$38,MATCH(#REF!,'3VŠ'!B$5:B$38,0)),"")</f>
        <v/>
      </c>
      <c r="Y27" s="34" t="str">
        <f>IFERROR(INDEX('1VŠ'!Q$5:Q$33,MATCH(#REF!,'1VŠ'!B$5:B$33,0)),"")</f>
        <v/>
      </c>
      <c r="Z27" s="34" t="str">
        <f>IFERROR(INDEX('2VŠ'!Q$5:Q$37,MATCH(#REF!,'2VŠ'!B$5:B$37,0)),"")</f>
        <v/>
      </c>
      <c r="AA27" s="34" t="str">
        <f>IFERROR(INDEX('3VŠ'!Q$5:Q$38,MATCH(#REF!,'3VŠ'!B$5:B$38,0)),"")</f>
        <v/>
      </c>
    </row>
    <row r="28" spans="1:27" x14ac:dyDescent="0.25">
      <c r="V28" s="34" t="str">
        <f>IFERROR(INDEX('1VŠ'!P$5:P$33,MATCH(#REF!,'1VŠ'!B$5:B$33,0)),"")</f>
        <v/>
      </c>
      <c r="W28" s="34" t="str">
        <f>IFERROR(INDEX('2VŠ'!P$5:P$37,MATCH(#REF!,'2VŠ'!B$5:B$37,0)),"")</f>
        <v/>
      </c>
      <c r="X28" s="34" t="str">
        <f>IFERROR(INDEX('3VŠ'!P$5:P$38,MATCH(#REF!,'3VŠ'!B$5:B$38,0)),"")</f>
        <v/>
      </c>
      <c r="Y28" s="34" t="str">
        <f>IFERROR(INDEX('1VŠ'!Q$5:Q$33,MATCH(#REF!,'1VŠ'!B$5:B$33,0)),"")</f>
        <v/>
      </c>
      <c r="Z28" s="34" t="str">
        <f>IFERROR(INDEX('2VŠ'!Q$5:Q$37,MATCH(#REF!,'2VŠ'!B$5:B$37,0)),"")</f>
        <v/>
      </c>
      <c r="AA28" s="34" t="str">
        <f>IFERROR(INDEX('3VŠ'!Q$5:Q$38,MATCH(#REF!,'3VŠ'!B$5:B$38,0)),"")</f>
        <v/>
      </c>
    </row>
    <row r="29" spans="1:27" x14ac:dyDescent="0.25">
      <c r="V29" s="34" t="str">
        <f>IFERROR(INDEX('1VŠ'!P$5:P$33,MATCH(#REF!,'1VŠ'!B$5:B$33,0)),"")</f>
        <v/>
      </c>
      <c r="W29" s="34" t="str">
        <f>IFERROR(INDEX('2VŠ'!P$5:P$37,MATCH(#REF!,'2VŠ'!B$5:B$37,0)),"")</f>
        <v/>
      </c>
      <c r="X29" s="34" t="str">
        <f>IFERROR(INDEX('3VŠ'!P$5:P$38,MATCH(#REF!,'3VŠ'!B$5:B$38,0)),"")</f>
        <v/>
      </c>
      <c r="Y29" s="34" t="str">
        <f>IFERROR(INDEX('1VŠ'!Q$5:Q$33,MATCH(#REF!,'1VŠ'!B$5:B$33,0)),"")</f>
        <v/>
      </c>
      <c r="Z29" s="34" t="str">
        <f>IFERROR(INDEX('2VŠ'!Q$5:Q$37,MATCH(#REF!,'2VŠ'!B$5:B$37,0)),"")</f>
        <v/>
      </c>
      <c r="AA29" s="34" t="str">
        <f>IFERROR(INDEX('3VŠ'!Q$5:Q$38,MATCH(#REF!,'3VŠ'!B$5:B$38,0)),"")</f>
        <v/>
      </c>
    </row>
    <row r="30" spans="1:27" x14ac:dyDescent="0.25">
      <c r="V30" s="34" t="str">
        <f>IFERROR(INDEX('1VŠ'!P$5:P$33,MATCH(#REF!,'1VŠ'!B$5:B$33,0)),"")</f>
        <v/>
      </c>
      <c r="W30" s="34" t="str">
        <f>IFERROR(INDEX('2VŠ'!P$5:P$37,MATCH(#REF!,'2VŠ'!B$5:B$37,0)),"")</f>
        <v/>
      </c>
      <c r="X30" s="34" t="str">
        <f>IFERROR(INDEX('3VŠ'!P$5:P$38,MATCH(#REF!,'3VŠ'!B$5:B$38,0)),"")</f>
        <v/>
      </c>
      <c r="Y30" s="34" t="str">
        <f>IFERROR(INDEX('1VŠ'!Q$5:Q$33,MATCH(#REF!,'1VŠ'!B$5:B$33,0)),"")</f>
        <v/>
      </c>
      <c r="Z30" s="34" t="str">
        <f>IFERROR(INDEX('2VŠ'!Q$5:Q$37,MATCH(#REF!,'2VŠ'!B$5:B$37,0)),"")</f>
        <v/>
      </c>
      <c r="AA30" s="34" t="str">
        <f>IFERROR(INDEX('3VŠ'!Q$5:Q$38,MATCH(#REF!,'3VŠ'!B$5:B$38,0)),"")</f>
        <v/>
      </c>
    </row>
    <row r="31" spans="1:27" x14ac:dyDescent="0.25">
      <c r="V31" s="34" t="str">
        <f>IFERROR(INDEX('1VŠ'!P$5:P$33,MATCH(#REF!,'1VŠ'!B$5:B$33,0)),"")</f>
        <v/>
      </c>
      <c r="W31" s="34" t="str">
        <f>IFERROR(INDEX('2VŠ'!P$5:P$37,MATCH(#REF!,'2VŠ'!B$5:B$37,0)),"")</f>
        <v/>
      </c>
      <c r="X31" s="34" t="str">
        <f>IFERROR(INDEX('3VŠ'!P$5:P$38,MATCH(#REF!,'3VŠ'!B$5:B$38,0)),"")</f>
        <v/>
      </c>
      <c r="Y31" s="34" t="str">
        <f>IFERROR(INDEX('1VŠ'!Q$5:Q$33,MATCH(#REF!,'1VŠ'!B$5:B$33,0)),"")</f>
        <v/>
      </c>
      <c r="Z31" s="34" t="str">
        <f>IFERROR(INDEX('2VŠ'!Q$5:Q$37,MATCH(#REF!,'2VŠ'!B$5:B$37,0)),"")</f>
        <v/>
      </c>
      <c r="AA31" s="34" t="str">
        <f>IFERROR(INDEX('3VŠ'!Q$5:Q$38,MATCH(#REF!,'3VŠ'!B$5:B$38,0)),"")</f>
        <v/>
      </c>
    </row>
    <row r="32" spans="1:27" x14ac:dyDescent="0.25">
      <c r="V32" s="34" t="str">
        <f>IFERROR(INDEX('1VŠ'!P$5:P$33,MATCH(#REF!,'1VŠ'!B$5:B$33,0)),"")</f>
        <v/>
      </c>
      <c r="W32" s="34" t="str">
        <f>IFERROR(INDEX('2VŠ'!P$5:P$37,MATCH(#REF!,'2VŠ'!B$5:B$37,0)),"")</f>
        <v/>
      </c>
      <c r="X32" s="34" t="str">
        <f>IFERROR(INDEX('3VŠ'!P$5:P$38,MATCH(#REF!,'3VŠ'!B$5:B$38,0)),"")</f>
        <v/>
      </c>
      <c r="Y32" s="34" t="str">
        <f>IFERROR(INDEX('1VŠ'!Q$5:Q$33,MATCH(#REF!,'1VŠ'!B$5:B$33,0)),"")</f>
        <v/>
      </c>
      <c r="Z32" s="34" t="str">
        <f>IFERROR(INDEX('2VŠ'!Q$5:Q$37,MATCH(#REF!,'2VŠ'!B$5:B$37,0)),"")</f>
        <v/>
      </c>
      <c r="AA32" s="34" t="str">
        <f>IFERROR(INDEX('3VŠ'!Q$5:Q$38,MATCH(#REF!,'3VŠ'!B$5:B$38,0)),"")</f>
        <v/>
      </c>
    </row>
    <row r="33" spans="22:27" x14ac:dyDescent="0.25">
      <c r="V33" s="34" t="str">
        <f>IFERROR(INDEX('1VŠ'!P$5:P$33,MATCH(#REF!,'1VŠ'!B$5:B$33,0)),"")</f>
        <v/>
      </c>
      <c r="W33" s="34" t="str">
        <f>IFERROR(INDEX('2VŠ'!P$5:P$37,MATCH(#REF!,'2VŠ'!B$5:B$37,0)),"")</f>
        <v/>
      </c>
      <c r="X33" s="34" t="str">
        <f>IFERROR(INDEX('3VŠ'!P$5:P$38,MATCH(#REF!,'3VŠ'!B$5:B$38,0)),"")</f>
        <v/>
      </c>
      <c r="Y33" s="34" t="str">
        <f>IFERROR(INDEX('1VŠ'!Q$5:Q$33,MATCH(#REF!,'1VŠ'!B$5:B$33,0)),"")</f>
        <v/>
      </c>
      <c r="Z33" s="34" t="str">
        <f>IFERROR(INDEX('2VŠ'!Q$5:Q$37,MATCH(#REF!,'2VŠ'!B$5:B$37,0)),"")</f>
        <v/>
      </c>
      <c r="AA33" s="34" t="str">
        <f>IFERROR(INDEX('3VŠ'!Q$5:Q$38,MATCH(#REF!,'3VŠ'!B$5:B$38,0)),"")</f>
        <v/>
      </c>
    </row>
  </sheetData>
  <conditionalFormatting sqref="B5:B20">
    <cfRule type="duplicateValues" dxfId="20" priority="299"/>
  </conditionalFormatting>
  <conditionalFormatting sqref="G5:G20">
    <cfRule type="duplicateValues" dxfId="19" priority="300"/>
  </conditionalFormatting>
  <conditionalFormatting sqref="H5:H20">
    <cfRule type="duplicateValues" dxfId="18" priority="301"/>
  </conditionalFormatting>
  <conditionalFormatting sqref="L5:L20">
    <cfRule type="duplicateValues" dxfId="17" priority="302"/>
  </conditionalFormatting>
  <conditionalFormatting sqref="M5:M20">
    <cfRule type="duplicateValues" dxfId="16" priority="303"/>
  </conditionalFormatting>
  <conditionalFormatting sqref="Q5:Q20">
    <cfRule type="duplicateValues" dxfId="15" priority="304"/>
  </conditionalFormatting>
  <conditionalFormatting sqref="R5:R20">
    <cfRule type="duplicateValues" dxfId="14" priority="305"/>
  </conditionalFormatting>
  <conditionalFormatting sqref="S5:S20">
    <cfRule type="duplicateValues" dxfId="13" priority="306"/>
  </conditionalFormatting>
  <conditionalFormatting sqref="T5:T20">
    <cfRule type="duplicateValues" dxfId="12" priority="307"/>
  </conditionalFormatting>
  <conditionalFormatting sqref="U5:U20">
    <cfRule type="duplicateValues" dxfId="11" priority="308"/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21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A33"/>
  <sheetViews>
    <sheetView zoomScale="84" zoomScaleNormal="84" workbookViewId="0">
      <selection activeCell="S25" sqref="S25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21" width="8.7109375" customWidth="1"/>
  </cols>
  <sheetData>
    <row r="1" spans="1:27" ht="15" customHeight="1" x14ac:dyDescent="0.3">
      <c r="A1" s="10" t="s">
        <v>115</v>
      </c>
    </row>
    <row r="2" spans="1:27" ht="15" customHeight="1" x14ac:dyDescent="0.3">
      <c r="L2" s="10" t="s">
        <v>113</v>
      </c>
    </row>
    <row r="3" spans="1:27" ht="15" customHeight="1" x14ac:dyDescent="0.25">
      <c r="A3" s="11" t="s">
        <v>13</v>
      </c>
    </row>
    <row r="4" spans="1:27" ht="46.9" customHeight="1" thickBot="1" x14ac:dyDescent="0.3">
      <c r="A4" s="23" t="s">
        <v>1</v>
      </c>
      <c r="B4" s="21" t="s">
        <v>0</v>
      </c>
      <c r="C4" s="21" t="s">
        <v>50</v>
      </c>
      <c r="D4" s="35" t="s">
        <v>36</v>
      </c>
      <c r="E4" s="35" t="s">
        <v>37</v>
      </c>
      <c r="F4" s="35" t="s">
        <v>38</v>
      </c>
      <c r="G4" s="35" t="s">
        <v>63</v>
      </c>
      <c r="H4" s="35" t="s">
        <v>61</v>
      </c>
      <c r="I4" s="35" t="s">
        <v>39</v>
      </c>
      <c r="J4" s="35" t="s">
        <v>40</v>
      </c>
      <c r="K4" s="35" t="s">
        <v>41</v>
      </c>
      <c r="L4" s="35" t="s">
        <v>65</v>
      </c>
      <c r="M4" s="35" t="s">
        <v>62</v>
      </c>
      <c r="N4" s="35" t="s">
        <v>42</v>
      </c>
      <c r="O4" s="35" t="s">
        <v>43</v>
      </c>
      <c r="P4" s="35" t="s">
        <v>44</v>
      </c>
      <c r="Q4" s="35" t="s">
        <v>64</v>
      </c>
      <c r="R4" s="35" t="s">
        <v>82</v>
      </c>
      <c r="S4" s="35" t="s">
        <v>81</v>
      </c>
      <c r="T4" s="21" t="s">
        <v>12</v>
      </c>
      <c r="U4" s="22" t="s">
        <v>2</v>
      </c>
    </row>
    <row r="5" spans="1:27" ht="15.75" x14ac:dyDescent="0.25">
      <c r="A5" s="18">
        <v>9</v>
      </c>
      <c r="B5" s="15" t="s">
        <v>100</v>
      </c>
      <c r="C5" s="26">
        <v>1993</v>
      </c>
      <c r="D5" s="42" t="str">
        <f>IFERROR(INDEX('1SŠ'!G$5:G$34,MATCH(B5,'1SŠ'!B$5:B$34,0)),"")</f>
        <v/>
      </c>
      <c r="E5" s="42" t="str">
        <f>IFERROR(INDEX('1SŠ'!K$5:K$34,MATCH(B5,'1SŠ'!B$5:B$34,0)),"")</f>
        <v/>
      </c>
      <c r="F5" s="42" t="str">
        <f>IFERROR(INDEX('1SŠ'!O$5:O$34,MATCH(B5,'1SŠ'!B$5:B$34,0)),"")</f>
        <v/>
      </c>
      <c r="G5" s="38" t="str">
        <f>IFERROR(INDEX('1SŠ'!P$5:P$34,MATCH(B5,'1SŠ'!B$5:B$34,0)),"")</f>
        <v/>
      </c>
      <c r="H5" s="38" t="str">
        <f>IF(SUM(Tabula813[[#This Row],[1. posms 1. vingrinājums]:[1. posms 3. vingrinājums]])=0,"",SUM(Tabula813[[#This Row],[1. posms 1. vingrinājums]:[1. posms 3. vingrinājums]]))</f>
        <v/>
      </c>
      <c r="I5" s="43">
        <f>IFERROR(INDEX('2SŠ'!G$5:G$33,MATCH(B5,'2SŠ'!B$5:B$33,0)),"")</f>
        <v>20</v>
      </c>
      <c r="J5" s="40">
        <f>IFERROR(INDEX('2SŠ'!K$5:K$33,MATCH(B5,'2SŠ'!B$5:B$33,0)),"")</f>
        <v>20</v>
      </c>
      <c r="K5" s="39">
        <f>IFERROR(INDEX('2SŠ'!O$5:O$33,MATCH(B5,'2SŠ'!B$5:B$33,0)),"")</f>
        <v>18</v>
      </c>
      <c r="L5" s="38">
        <f>IFERROR(INDEX('2SŠ'!P$5:P$33,MATCH(B5,'2SŠ'!B$5:B$33,0)),"")</f>
        <v>256</v>
      </c>
      <c r="M5" s="38">
        <f>IF(SUM(Tabula813[[#This Row],[2. posms 1. vingrinājums]:[2. posms 3. vingrinājums]])=0,"",SUM(Tabula813[[#This Row],[2. posms 1. vingrinājums]:[2. posms 3. vingrinājums]]))</f>
        <v>58</v>
      </c>
      <c r="N5" s="51">
        <f>IFERROR(INDEX('3SŠ'!G$5:G$36,MATCH(B5,'3SŠ'!B$5:B$36,0)),"")</f>
        <v>20</v>
      </c>
      <c r="O5" s="52">
        <f>IFERROR(INDEX('3SŠ'!K$5:K$36,MATCH(B5,'3SŠ'!B$5:B$36,0)),"")</f>
        <v>14</v>
      </c>
      <c r="P5" s="44">
        <f>IFERROR(INDEX('3SŠ'!O$5:O$36,MATCH(B5,'3SŠ'!B$5:B$36,0)),"")</f>
        <v>16</v>
      </c>
      <c r="Q5" s="57">
        <f>IFERROR(INDEX('3SŠ'!P$5:P$36,MATCH(B5,'3SŠ'!B$5:B$36,0)),"")</f>
        <v>269</v>
      </c>
      <c r="R5" s="60">
        <f>IF(SUM(N5:O5:P5)=0,"",SUM(N5:O5:P5))</f>
        <v>50</v>
      </c>
      <c r="S5" s="58">
        <f t="shared" ref="S5:S16" si="0">IFERROR(LARGE(V5:X5,1) + IF(COUNT(V5:X5)&gt;=2, LARGE(V5:X5,2), 0), "")</f>
        <v>525</v>
      </c>
      <c r="T5" s="41">
        <f t="shared" ref="T5:T16" si="1">IFERROR(LARGE(Y5:AA5,1) + IF(COUNT(Y5:AA5)&gt;=2, LARGE(Y5:AA5,2), 0), "")</f>
        <v>108</v>
      </c>
      <c r="U5" s="41">
        <f>IF(T5="","",RANK($T5,$T$5:$T$16))</f>
        <v>1</v>
      </c>
      <c r="V5" s="34" t="str">
        <f>IFERROR(INDEX('1SŠ'!P$5:P$34,MATCH(B5,'1SŠ'!B$5:B$34,0)),"")</f>
        <v/>
      </c>
      <c r="W5" s="34">
        <f>IFERROR(INDEX('2SŠ'!P$5:P$33,MATCH(B5,'2SŠ'!B$5:B$33,0)),"")</f>
        <v>256</v>
      </c>
      <c r="X5" s="34">
        <f>IFERROR(INDEX('3SŠ'!P$5:P$36,MATCH(B5,'3SŠ'!B$5:B$36,0)),"")</f>
        <v>269</v>
      </c>
      <c r="Y5" s="34" t="str">
        <f>IFERROR(INDEX('1SŠ'!Q$5:Q$34,MATCH(B5,'1SŠ'!B$5:B$34,0)),"")</f>
        <v/>
      </c>
      <c r="Z5" s="34">
        <f>IFERROR(INDEX('2SŠ'!Q$5:Q$33,MATCH(B5,'2SŠ'!B$5:B$33,0)),"")</f>
        <v>58</v>
      </c>
      <c r="AA5" s="34">
        <f>IFERROR(INDEX('3SŠ'!Q$5:Q$36,MATCH(B5,'3SŠ'!B$5:B$36,0)),"")</f>
        <v>50</v>
      </c>
    </row>
    <row r="6" spans="1:27" ht="15.75" x14ac:dyDescent="0.25">
      <c r="A6" s="9">
        <v>5</v>
      </c>
      <c r="B6" s="8" t="s">
        <v>74</v>
      </c>
      <c r="C6" s="27">
        <v>1986</v>
      </c>
      <c r="D6" s="42">
        <f>IFERROR(INDEX('1SŠ'!G$5:G$34,MATCH(B6,'1SŠ'!B$5:B$34,0)),"")</f>
        <v>16</v>
      </c>
      <c r="E6" s="42">
        <f>IFERROR(INDEX('1SŠ'!K$5:K$34,MATCH(B6,'1SŠ'!B$5:B$34,0)),"")</f>
        <v>15</v>
      </c>
      <c r="F6" s="42">
        <f>IFERROR(INDEX('1SŠ'!O$5:O$34,MATCH(B6,'1SŠ'!B$5:B$34,0)),"")</f>
        <v>20</v>
      </c>
      <c r="G6" s="38">
        <f>IFERROR(INDEX('1SŠ'!P$5:P$34,MATCH(B6,'1SŠ'!B$5:B$34,0)),"")</f>
        <v>253</v>
      </c>
      <c r="H6" s="38">
        <f>IF(SUM(Tabula813[[#This Row],[1. posms 1. vingrinājums]:[1. posms 3. vingrinājums]])=0,"",SUM(Tabula813[[#This Row],[1. posms 1. vingrinājums]:[1. posms 3. vingrinājums]]))</f>
        <v>51</v>
      </c>
      <c r="I6" s="43">
        <f>IFERROR(INDEX('2SŠ'!G$5:G$33,MATCH(B6,'2SŠ'!B$5:B$33,0)),"")</f>
        <v>14</v>
      </c>
      <c r="J6" s="40">
        <f>IFERROR(INDEX('2SŠ'!K$5:K$33,MATCH(B6,'2SŠ'!B$5:B$33,0)),"")</f>
        <v>16</v>
      </c>
      <c r="K6" s="40">
        <f>IFERROR(INDEX('2SŠ'!O$5:O$33,MATCH(B6,'2SŠ'!B$5:B$33,0)),"")</f>
        <v>20</v>
      </c>
      <c r="L6" s="38">
        <f>IFERROR(INDEX('2SŠ'!P$5:P$33,MATCH(B6,'2SŠ'!B$5:B$33,0)),"")</f>
        <v>240</v>
      </c>
      <c r="M6" s="38">
        <f>IF(SUM(Tabula813[[#This Row],[2. posms 1. vingrinājums]:[2. posms 3. vingrinājums]])=0,"",SUM(Tabula813[[#This Row],[2. posms 1. vingrinājums]:[2. posms 3. vingrinājums]]))</f>
        <v>50</v>
      </c>
      <c r="N6" s="51">
        <f>IFERROR(INDEX('3SŠ'!G$5:G$36,MATCH(B6,'3SŠ'!B$5:B$36,0)),"")</f>
        <v>14</v>
      </c>
      <c r="O6" s="52">
        <f>IFERROR(INDEX('3SŠ'!K$5:K$36,MATCH(B6,'3SŠ'!B$5:B$36,0)),"")</f>
        <v>16</v>
      </c>
      <c r="P6" s="46">
        <f>IFERROR(INDEX('3SŠ'!O$5:O$36,MATCH(B6,'3SŠ'!B$5:B$36,0)),"")</f>
        <v>18</v>
      </c>
      <c r="Q6" s="57">
        <f>IFERROR(INDEX('3SŠ'!P$5:P$36,MATCH(B6,'3SŠ'!B$5:B$36,0)),"")</f>
        <v>267</v>
      </c>
      <c r="R6" s="61">
        <f>IF(SUM(N6:O6:P6)=0,"",SUM(N6:O6:P6))</f>
        <v>48</v>
      </c>
      <c r="S6" s="59">
        <f t="shared" si="0"/>
        <v>520</v>
      </c>
      <c r="T6" s="38">
        <f t="shared" si="1"/>
        <v>101</v>
      </c>
      <c r="U6" s="38">
        <f>IF(T6="","",RANK($T6,$T$5:$T$16))</f>
        <v>2</v>
      </c>
      <c r="V6" s="34">
        <f>IFERROR(INDEX('1SŠ'!P$5:P$34,MATCH(B6,'1SŠ'!B$5:B$34,0)),"")</f>
        <v>253</v>
      </c>
      <c r="W6" s="34">
        <f>IFERROR(INDEX('2SŠ'!P$5:P$33,MATCH(B6,'2SŠ'!B$5:B$33,0)),"")</f>
        <v>240</v>
      </c>
      <c r="X6" s="34">
        <f>IFERROR(INDEX('3SŠ'!P$5:P$36,MATCH(B6,'3SŠ'!B$5:B$36,0)),"")</f>
        <v>267</v>
      </c>
      <c r="Y6" s="34">
        <f>IFERROR(INDEX('1SŠ'!Q$5:Q$34,MATCH(B6,'1SŠ'!B$5:B$34,0)),"")</f>
        <v>51</v>
      </c>
      <c r="Z6" s="34">
        <f>IFERROR(INDEX('2SŠ'!Q$5:Q$33,MATCH(B6,'2SŠ'!B$5:B$33,0)),"")</f>
        <v>50</v>
      </c>
      <c r="AA6" s="34">
        <f>IFERROR(INDEX('3SŠ'!Q$5:Q$36,MATCH(B6,'3SŠ'!B$5:B$36,0)),"")</f>
        <v>48</v>
      </c>
    </row>
    <row r="7" spans="1:27" ht="15.75" x14ac:dyDescent="0.25">
      <c r="A7" s="9">
        <v>6</v>
      </c>
      <c r="B7" s="8" t="s">
        <v>75</v>
      </c>
      <c r="C7" s="27">
        <v>1978</v>
      </c>
      <c r="D7" s="42">
        <f>IFERROR(INDEX('1SŠ'!G$5:G$34,MATCH(B7,'1SŠ'!B$5:B$34,0)),"")</f>
        <v>15</v>
      </c>
      <c r="E7" s="42">
        <f>IFERROR(INDEX('1SŠ'!K$5:K$34,MATCH(B7,'1SŠ'!B$5:B$34,0)),"")</f>
        <v>18</v>
      </c>
      <c r="F7" s="42">
        <f>IFERROR(INDEX('1SŠ'!O$5:O$34,MATCH(B7,'1SŠ'!B$5:B$34,0)),"")</f>
        <v>18</v>
      </c>
      <c r="G7" s="38">
        <f>IFERROR(INDEX('1SŠ'!P$5:P$34,MATCH(B7,'1SŠ'!B$5:B$34,0)),"")</f>
        <v>254</v>
      </c>
      <c r="H7" s="38">
        <f>IF(SUM(Tabula813[[#This Row],[1. posms 1. vingrinājums]:[1. posms 3. vingrinājums]])=0,"",SUM(Tabula813[[#This Row],[1. posms 1. vingrinājums]:[1. posms 3. vingrinājums]]))</f>
        <v>51</v>
      </c>
      <c r="I7" s="43">
        <f>IFERROR(INDEX('2SŠ'!G$5:G$33,MATCH(B7,'2SŠ'!B$5:B$33,0)),"")</f>
        <v>16</v>
      </c>
      <c r="J7" s="40">
        <f>IFERROR(INDEX('2SŠ'!K$5:K$33,MATCH(B7,'2SŠ'!B$5:B$33,0)),"")</f>
        <v>18</v>
      </c>
      <c r="K7" s="40">
        <f>IFERROR(INDEX('2SŠ'!O$5:O$33,MATCH(B7,'2SŠ'!B$5:B$33,0)),"")</f>
        <v>16</v>
      </c>
      <c r="L7" s="38">
        <f>IFERROR(INDEX('2SŠ'!P$5:P$33,MATCH(B7,'2SŠ'!B$5:B$33,0)),"")</f>
        <v>245</v>
      </c>
      <c r="M7" s="38">
        <f>IF(SUM(Tabula813[[#This Row],[2. posms 1. vingrinājums]:[2. posms 3. vingrinājums]])=0,"",SUM(Tabula813[[#This Row],[2. posms 1. vingrinājums]:[2. posms 3. vingrinājums]]))</f>
        <v>50</v>
      </c>
      <c r="N7" s="51">
        <f>IFERROR(INDEX('3SŠ'!G$5:G$36,MATCH(B7,'3SŠ'!B$5:B$36,0)),"")</f>
        <v>12</v>
      </c>
      <c r="O7" s="52">
        <f>IFERROR(INDEX('3SŠ'!K$5:K$36,MATCH(B7,'3SŠ'!B$5:B$36,0)),"")</f>
        <v>11</v>
      </c>
      <c r="P7" s="46">
        <f>IFERROR(INDEX('3SŠ'!O$5:O$36,MATCH(B7,'3SŠ'!B$5:B$36,0)),"")</f>
        <v>11</v>
      </c>
      <c r="Q7" s="57">
        <f>IFERROR(INDEX('3SŠ'!P$5:P$36,MATCH(B7,'3SŠ'!B$5:B$36,0)),"")</f>
        <v>232</v>
      </c>
      <c r="R7" s="61">
        <f>IF(SUM(N7:O7:P7)=0,"",SUM(N7:O7:P7))</f>
        <v>34</v>
      </c>
      <c r="S7" s="59">
        <f t="shared" si="0"/>
        <v>499</v>
      </c>
      <c r="T7" s="38">
        <f t="shared" si="1"/>
        <v>101</v>
      </c>
      <c r="U7" s="38">
        <v>3</v>
      </c>
      <c r="V7" s="34">
        <f>IFERROR(INDEX('1SŠ'!P$5:P$34,MATCH(B7,'1SŠ'!B$5:B$34,0)),"")</f>
        <v>254</v>
      </c>
      <c r="W7" s="34">
        <f>IFERROR(INDEX('2SŠ'!P$5:P$33,MATCH(B7,'2SŠ'!B$5:B$33,0)),"")</f>
        <v>245</v>
      </c>
      <c r="X7" s="34">
        <f>IFERROR(INDEX('3SŠ'!P$5:P$36,MATCH(B7,'3SŠ'!B$5:B$36,0)),"")</f>
        <v>232</v>
      </c>
      <c r="Y7" s="34">
        <f>IFERROR(INDEX('1SŠ'!Q$5:Q$34,MATCH(B7,'1SŠ'!B$5:B$34,0)),"")</f>
        <v>51</v>
      </c>
      <c r="Z7" s="34">
        <f>IFERROR(INDEX('2SŠ'!Q$5:Q$33,MATCH(B7,'2SŠ'!B$5:B$33,0)),"")</f>
        <v>50</v>
      </c>
      <c r="AA7" s="34">
        <f>IFERROR(INDEX('3SŠ'!Q$5:Q$36,MATCH(B7,'3SŠ'!B$5:B$36,0)),"")</f>
        <v>34</v>
      </c>
    </row>
    <row r="8" spans="1:27" ht="15.75" x14ac:dyDescent="0.25">
      <c r="A8" s="9">
        <v>4</v>
      </c>
      <c r="B8" s="8" t="s">
        <v>51</v>
      </c>
      <c r="C8" s="27">
        <v>1983</v>
      </c>
      <c r="D8" s="42">
        <f>IFERROR(INDEX('1SŠ'!G$5:G$34,MATCH(B8,'1SŠ'!B$5:B$34,0)),"")</f>
        <v>18</v>
      </c>
      <c r="E8" s="42">
        <f>IFERROR(INDEX('1SŠ'!K$5:K$34,MATCH(B8,'1SŠ'!B$5:B$34,0)),"")</f>
        <v>20</v>
      </c>
      <c r="F8" s="42">
        <f>IFERROR(INDEX('1SŠ'!O$5:O$34,MATCH(B8,'1SŠ'!B$5:B$34,0)),"")</f>
        <v>13</v>
      </c>
      <c r="G8" s="38">
        <f>IFERROR(INDEX('1SŠ'!P$5:P$34,MATCH(B8,'1SŠ'!B$5:B$34,0)),"")</f>
        <v>224</v>
      </c>
      <c r="H8" s="38">
        <f>IF(SUM(Tabula813[[#This Row],[1. posms 1. vingrinājums]:[1. posms 3. vingrinājums]])=0,"",SUM(Tabula813[[#This Row],[1. posms 1. vingrinājums]:[1. posms 3. vingrinājums]]))</f>
        <v>51</v>
      </c>
      <c r="I8" s="43">
        <f>IFERROR(INDEX('2SŠ'!G$5:G$33,MATCH(B8,'2SŠ'!B$5:B$33,0)),"")</f>
        <v>18</v>
      </c>
      <c r="J8" s="40">
        <f>IFERROR(INDEX('2SŠ'!K$5:K$33,MATCH(B8,'2SŠ'!B$5:B$33,0)),"")</f>
        <v>15</v>
      </c>
      <c r="K8" s="40">
        <f>IFERROR(INDEX('2SŠ'!O$5:O$33,MATCH(B8,'2SŠ'!B$5:B$33,0)),"")</f>
        <v>13</v>
      </c>
      <c r="L8" s="38">
        <f>IFERROR(INDEX('2SŠ'!P$5:P$33,MATCH(B8,'2SŠ'!B$5:B$33,0)),"")</f>
        <v>232</v>
      </c>
      <c r="M8" s="38">
        <f>IF(SUM(Tabula813[[#This Row],[2. posms 1. vingrinājums]:[2. posms 3. vingrinājums]])=0,"",SUM(Tabula813[[#This Row],[2. posms 1. vingrinājums]:[2. posms 3. vingrinājums]]))</f>
        <v>46</v>
      </c>
      <c r="N8" s="51">
        <f>IFERROR(INDEX('3SŠ'!G$5:G$36,MATCH(B8,'3SŠ'!B$5:B$36,0)),"")</f>
        <v>13</v>
      </c>
      <c r="O8" s="52">
        <f>IFERROR(INDEX('3SŠ'!K$5:K$36,MATCH(B8,'3SŠ'!B$5:B$36,0)),"")</f>
        <v>10</v>
      </c>
      <c r="P8" s="46">
        <f>IFERROR(INDEX('3SŠ'!O$5:O$36,MATCH(B8,'3SŠ'!B$5:B$36,0)),"")</f>
        <v>10</v>
      </c>
      <c r="Q8" s="57">
        <f>IFERROR(INDEX('3SŠ'!P$5:P$36,MATCH(B8,'3SŠ'!B$5:B$36,0)),"")</f>
        <v>231</v>
      </c>
      <c r="R8" s="61">
        <f>IF(SUM(N8:O8:P8)=0,"",SUM(N8:O8:P8))</f>
        <v>33</v>
      </c>
      <c r="S8" s="59">
        <f t="shared" si="0"/>
        <v>463</v>
      </c>
      <c r="T8" s="38">
        <f t="shared" si="1"/>
        <v>97</v>
      </c>
      <c r="U8" s="38">
        <f>IF(T8="","",RANK($T8,$T$5:$T$16))</f>
        <v>4</v>
      </c>
      <c r="V8" s="34">
        <f>IFERROR(INDEX('1SŠ'!P$5:P$34,MATCH(B8,'1SŠ'!B$5:B$34,0)),"")</f>
        <v>224</v>
      </c>
      <c r="W8" s="34">
        <f>IFERROR(INDEX('2SŠ'!P$5:P$33,MATCH(B8,'2SŠ'!B$5:B$33,0)),"")</f>
        <v>232</v>
      </c>
      <c r="X8" s="34">
        <f>IFERROR(INDEX('3SŠ'!P$5:P$36,MATCH(B8,'3SŠ'!B$5:B$36,0)),"")</f>
        <v>231</v>
      </c>
      <c r="Y8" s="34">
        <f>IFERROR(INDEX('1SŠ'!Q$5:Q$34,MATCH(B8,'1SŠ'!B$5:B$34,0)),"")</f>
        <v>51</v>
      </c>
      <c r="Z8" s="34">
        <f>IFERROR(INDEX('2SŠ'!Q$5:Q$33,MATCH(B8,'2SŠ'!B$5:B$33,0)),"")</f>
        <v>46</v>
      </c>
      <c r="AA8" s="34">
        <f>IFERROR(INDEX('3SŠ'!Q$5:Q$36,MATCH(B8,'3SŠ'!B$5:B$36,0)),"")</f>
        <v>33</v>
      </c>
    </row>
    <row r="9" spans="1:27" ht="15.75" x14ac:dyDescent="0.25">
      <c r="A9" s="9">
        <v>1</v>
      </c>
      <c r="B9" s="8" t="s">
        <v>48</v>
      </c>
      <c r="C9" s="27">
        <v>1973</v>
      </c>
      <c r="D9" s="42">
        <f>IFERROR(INDEX('1SŠ'!G$5:G$34,MATCH(B9,'1SŠ'!B$5:B$34,0)),"")</f>
        <v>14</v>
      </c>
      <c r="E9" s="42">
        <f>IFERROR(INDEX('1SŠ'!K$5:K$34,MATCH(B9,'1SŠ'!B$5:B$34,0)),"")</f>
        <v>16</v>
      </c>
      <c r="F9" s="42">
        <f>IFERROR(INDEX('1SŠ'!O$5:O$34,MATCH(B9,'1SŠ'!B$5:B$34,0)),"")</f>
        <v>15</v>
      </c>
      <c r="G9" s="38">
        <f>IFERROR(INDEX('1SŠ'!P$5:P$34,MATCH(B9,'1SŠ'!B$5:B$34,0)),"")</f>
        <v>239</v>
      </c>
      <c r="H9" s="38">
        <f>IF(SUM(Tabula813[[#This Row],[1. posms 1. vingrinājums]:[1. posms 3. vingrinājums]])=0,"",SUM(Tabula813[[#This Row],[1. posms 1. vingrinājums]:[1. posms 3. vingrinājums]]))</f>
        <v>45</v>
      </c>
      <c r="I9" s="43" t="str">
        <f>IFERROR(INDEX('2SŠ'!G$5:G$33,MATCH(B9,'2SŠ'!B$5:B$33,0)),"")</f>
        <v/>
      </c>
      <c r="J9" s="40" t="str">
        <f>IFERROR(INDEX('2SŠ'!K$5:K$33,MATCH(B9,'2SŠ'!B$5:B$33,0)),"")</f>
        <v/>
      </c>
      <c r="K9" s="40" t="str">
        <f>IFERROR(INDEX('2SŠ'!O$5:O$33,MATCH(B9,'2SŠ'!B$5:B$33,0)),"")</f>
        <v/>
      </c>
      <c r="L9" s="38" t="str">
        <f>IFERROR(INDEX('2SŠ'!P$5:P$33,MATCH(B9,'2SŠ'!B$5:B$33,0)),"")</f>
        <v/>
      </c>
      <c r="M9" s="38" t="str">
        <f>IF(SUM(Tabula813[[#This Row],[2. posms 1. vingrinājums]:[2. posms 3. vingrinājums]])=0,"",SUM(Tabula813[[#This Row],[2. posms 1. vingrinājums]:[2. posms 3. vingrinājums]]))</f>
        <v/>
      </c>
      <c r="N9" s="51">
        <f>IFERROR(INDEX('3SŠ'!G$5:G$36,MATCH(B9,'3SŠ'!B$5:B$36,0)),"")</f>
        <v>18</v>
      </c>
      <c r="O9" s="52">
        <f>IFERROR(INDEX('3SŠ'!K$5:K$36,MATCH(B9,'3SŠ'!B$5:B$36,0)),"")</f>
        <v>12</v>
      </c>
      <c r="P9" s="46">
        <f>IFERROR(INDEX('3SŠ'!O$5:O$36,MATCH(B9,'3SŠ'!B$5:B$36,0)),"")</f>
        <v>14</v>
      </c>
      <c r="Q9" s="57">
        <f>IFERROR(INDEX('3SŠ'!P$5:P$36,MATCH(B9,'3SŠ'!B$5:B$36,0)),"")</f>
        <v>260</v>
      </c>
      <c r="R9" s="61">
        <f>IF(SUM(N9:O9:P9)=0,"",SUM(N9:O9:P9))</f>
        <v>44</v>
      </c>
      <c r="S9" s="59">
        <f t="shared" si="0"/>
        <v>499</v>
      </c>
      <c r="T9" s="38">
        <f t="shared" si="1"/>
        <v>89</v>
      </c>
      <c r="U9" s="38">
        <f>IF(T9="","",RANK($T9,$T$5:$T$16))</f>
        <v>5</v>
      </c>
      <c r="V9" s="34">
        <f>IFERROR(INDEX('1SŠ'!P$5:P$34,MATCH(B9,'1SŠ'!B$5:B$34,0)),"")</f>
        <v>239</v>
      </c>
      <c r="W9" s="34" t="str">
        <f>IFERROR(INDEX('2SŠ'!P$5:P$33,MATCH(B9,'2SŠ'!B$5:B$33,0)),"")</f>
        <v/>
      </c>
      <c r="X9" s="34">
        <f>IFERROR(INDEX('3SŠ'!P$5:P$36,MATCH(B9,'3SŠ'!B$5:B$36,0)),"")</f>
        <v>260</v>
      </c>
      <c r="Y9" s="34">
        <f>IFERROR(INDEX('1SŠ'!Q$5:Q$34,MATCH(B9,'1SŠ'!B$5:B$34,0)),"")</f>
        <v>45</v>
      </c>
      <c r="Z9" s="34" t="str">
        <f>IFERROR(INDEX('2SŠ'!Q$5:Q$33,MATCH(B9,'2SŠ'!B$5:B$33,0)),"")</f>
        <v/>
      </c>
      <c r="AA9" s="34">
        <f>IFERROR(INDEX('3SŠ'!Q$5:Q$36,MATCH(B9,'3SŠ'!B$5:B$36,0)),"")</f>
        <v>44</v>
      </c>
    </row>
    <row r="10" spans="1:27" ht="15.75" x14ac:dyDescent="0.25">
      <c r="A10" s="9">
        <v>7</v>
      </c>
      <c r="B10" s="8" t="s">
        <v>28</v>
      </c>
      <c r="C10" s="27">
        <v>1972</v>
      </c>
      <c r="D10" s="42">
        <f>IFERROR(INDEX('1SŠ'!G$5:G$34,MATCH(B10,'1SŠ'!B$5:B$34,0)),"")</f>
        <v>20</v>
      </c>
      <c r="E10" s="42">
        <f>IFERROR(INDEX('1SŠ'!K$5:K$34,MATCH(B10,'1SŠ'!B$5:B$34,0)),"")</f>
        <v>14</v>
      </c>
      <c r="F10" s="42">
        <f>IFERROR(INDEX('1SŠ'!O$5:O$34,MATCH(B10,'1SŠ'!B$5:B$34,0)),"")</f>
        <v>18</v>
      </c>
      <c r="G10" s="38">
        <f>IFERROR(INDEX('1SŠ'!P$5:P$34,MATCH(B10,'1SŠ'!B$5:B$34,0)),"")</f>
        <v>248</v>
      </c>
      <c r="H10" s="38">
        <f>IF(SUM(Tabula813[[#This Row],[1. posms 1. vingrinājums]:[1. posms 3. vingrinājums]])=0,"",SUM(Tabula813[[#This Row],[1. posms 1. vingrinājums]:[1. posms 3. vingrinājums]]))</f>
        <v>52</v>
      </c>
      <c r="I10" s="43" t="str">
        <f>IFERROR(INDEX('2SŠ'!G$5:G$33,MATCH(B10,'2SŠ'!B$5:B$33,0)),"")</f>
        <v/>
      </c>
      <c r="J10" s="40" t="str">
        <f>IFERROR(INDEX('2SŠ'!K$5:K$33,MATCH(B10,'2SŠ'!B$5:B$33,0)),"")</f>
        <v/>
      </c>
      <c r="K10" s="40" t="str">
        <f>IFERROR(INDEX('2SŠ'!O$5:O$33,MATCH(B10,'2SŠ'!B$5:B$33,0)),"")</f>
        <v/>
      </c>
      <c r="L10" s="38" t="str">
        <f>IFERROR(INDEX('2SŠ'!P$5:P$33,MATCH(B10,'2SŠ'!B$5:B$33,0)),"")</f>
        <v/>
      </c>
      <c r="M10" s="38" t="str">
        <f>IF(SUM(Tabula813[[#This Row],[2. posms 1. vingrinājums]:[2. posms 3. vingrinājums]])=0,"",SUM(Tabula813[[#This Row],[2. posms 1. vingrinājums]:[2. posms 3. vingrinājums]]))</f>
        <v/>
      </c>
      <c r="N10" s="51">
        <f>IFERROR(INDEX('3SŠ'!G$5:G$36,MATCH(B10,'3SŠ'!B$5:B$36,0)),"")</f>
        <v>11</v>
      </c>
      <c r="O10" s="52">
        <f>IFERROR(INDEX('3SŠ'!K$5:K$36,MATCH(B10,'3SŠ'!B$5:B$36,0)),"")</f>
        <v>13</v>
      </c>
      <c r="P10" s="46">
        <f>IFERROR(INDEX('3SŠ'!O$5:O$36,MATCH(B10,'3SŠ'!B$5:B$36,0)),"")</f>
        <v>13</v>
      </c>
      <c r="Q10" s="57">
        <f>IFERROR(INDEX('3SŠ'!P$5:P$36,MATCH(B10,'3SŠ'!B$5:B$36,0)),"")</f>
        <v>250</v>
      </c>
      <c r="R10" s="61">
        <f>IF(SUM(N10:O10:P10)=0,"",SUM(N10:O10:P10))</f>
        <v>37</v>
      </c>
      <c r="S10" s="59">
        <f t="shared" si="0"/>
        <v>498</v>
      </c>
      <c r="T10" s="38">
        <f t="shared" si="1"/>
        <v>89</v>
      </c>
      <c r="U10" s="38">
        <v>6</v>
      </c>
      <c r="V10" s="34">
        <f>IFERROR(INDEX('1SŠ'!P$5:P$34,MATCH(B10,'1SŠ'!B$5:B$34,0)),"")</f>
        <v>248</v>
      </c>
      <c r="W10" s="34" t="str">
        <f>IFERROR(INDEX('2SŠ'!P$5:P$33,MATCH(B10,'2SŠ'!B$5:B$33,0)),"")</f>
        <v/>
      </c>
      <c r="X10" s="34">
        <f>IFERROR(INDEX('3SŠ'!P$5:P$36,MATCH(B10,'3SŠ'!B$5:B$36,0)),"")</f>
        <v>250</v>
      </c>
      <c r="Y10" s="34">
        <f>IFERROR(INDEX('1SŠ'!Q$5:Q$34,MATCH(B10,'1SŠ'!B$5:B$34,0)),"")</f>
        <v>52</v>
      </c>
      <c r="Z10" s="34" t="str">
        <f>IFERROR(INDEX('2SŠ'!Q$5:Q$33,MATCH(B10,'2SŠ'!B$5:B$33,0)),"")</f>
        <v/>
      </c>
      <c r="AA10" s="34">
        <f>IFERROR(INDEX('3SŠ'!Q$5:Q$36,MATCH(B10,'3SŠ'!B$5:B$36,0)),"")</f>
        <v>37</v>
      </c>
    </row>
    <row r="11" spans="1:27" ht="15.75" x14ac:dyDescent="0.25">
      <c r="A11" s="9">
        <v>8</v>
      </c>
      <c r="B11" s="8" t="s">
        <v>99</v>
      </c>
      <c r="C11" s="27">
        <v>1990</v>
      </c>
      <c r="D11" s="42" t="str">
        <f>IFERROR(INDEX('1SŠ'!G$5:G$34,MATCH(B11,'1SŠ'!B$5:B$34,0)),"")</f>
        <v/>
      </c>
      <c r="E11" s="42" t="str">
        <f>IFERROR(INDEX('1SŠ'!K$5:K$34,MATCH(B11,'1SŠ'!B$5:B$34,0)),"")</f>
        <v/>
      </c>
      <c r="F11" s="42" t="str">
        <f>IFERROR(INDEX('1SŠ'!O$5:O$34,MATCH(B11,'1SŠ'!B$5:B$34,0)),"")</f>
        <v/>
      </c>
      <c r="G11" s="38" t="str">
        <f>IFERROR(INDEX('1SŠ'!P$5:P$34,MATCH(B11,'1SŠ'!B$5:B$34,0)),"")</f>
        <v/>
      </c>
      <c r="H11" s="38" t="str">
        <f>IF(SUM(Tabula813[[#This Row],[1. posms 1. vingrinājums]:[1. posms 3. vingrinājums]])=0,"",SUM(Tabula813[[#This Row],[1. posms 1. vingrinājums]:[1. posms 3. vingrinājums]]))</f>
        <v/>
      </c>
      <c r="I11" s="43">
        <f>IFERROR(INDEX('2SŠ'!G$5:G$33,MATCH(B11,'2SŠ'!B$5:B$33,0)),"")</f>
        <v>15</v>
      </c>
      <c r="J11" s="40">
        <f>IFERROR(INDEX('2SŠ'!K$5:K$33,MATCH(B11,'2SŠ'!B$5:B$33,0)),"")</f>
        <v>14</v>
      </c>
      <c r="K11" s="40">
        <f>IFERROR(INDEX('2SŠ'!O$5:O$33,MATCH(B11,'2SŠ'!B$5:B$33,0)),"")</f>
        <v>15</v>
      </c>
      <c r="L11" s="38">
        <f>IFERROR(INDEX('2SŠ'!P$5:P$33,MATCH(B11,'2SŠ'!B$5:B$33,0)),"")</f>
        <v>231</v>
      </c>
      <c r="M11" s="38">
        <f>IF(SUM(Tabula813[[#This Row],[2. posms 1. vingrinājums]:[2. posms 3. vingrinājums]])=0,"",SUM(Tabula813[[#This Row],[2. posms 1. vingrinājums]:[2. posms 3. vingrinājums]]))</f>
        <v>44</v>
      </c>
      <c r="N11" s="51">
        <f>IFERROR(INDEX('3SŠ'!G$5:G$36,MATCH(B11,'3SŠ'!B$5:B$36,0)),"")</f>
        <v>10</v>
      </c>
      <c r="O11" s="52">
        <f>IFERROR(INDEX('3SŠ'!K$5:K$36,MATCH(B11,'3SŠ'!B$5:B$36,0)),"")</f>
        <v>18</v>
      </c>
      <c r="P11" s="46">
        <f>IFERROR(INDEX('3SŠ'!O$5:O$36,MATCH(B11,'3SŠ'!B$5:B$36,0)),"")</f>
        <v>12</v>
      </c>
      <c r="Q11" s="57">
        <f>IFERROR(INDEX('3SŠ'!P$5:P$36,MATCH(B11,'3SŠ'!B$5:B$36,0)),"")</f>
        <v>242</v>
      </c>
      <c r="R11" s="61">
        <f>IF(SUM(N11:O11:P11)=0,"",SUM(N11:O11:P11))</f>
        <v>40</v>
      </c>
      <c r="S11" s="59">
        <f t="shared" si="0"/>
        <v>473</v>
      </c>
      <c r="T11" s="38">
        <f t="shared" si="1"/>
        <v>84</v>
      </c>
      <c r="U11" s="38">
        <f t="shared" ref="U11:U16" si="2">IF(T11="","",RANK($T11,$T$5:$T$16))</f>
        <v>7</v>
      </c>
      <c r="V11" s="34" t="str">
        <f>IFERROR(INDEX('1SŠ'!P$5:P$34,MATCH(B11,'1SŠ'!B$5:B$34,0)),"")</f>
        <v/>
      </c>
      <c r="W11" s="34">
        <f>IFERROR(INDEX('2SŠ'!P$5:P$33,MATCH(B11,'2SŠ'!B$5:B$33,0)),"")</f>
        <v>231</v>
      </c>
      <c r="X11" s="34">
        <f>IFERROR(INDEX('3SŠ'!P$5:P$36,MATCH(B11,'3SŠ'!B$5:B$36,0)),"")</f>
        <v>242</v>
      </c>
      <c r="Y11" s="34" t="str">
        <f>IFERROR(INDEX('1SŠ'!Q$5:Q$34,MATCH(B11,'1SŠ'!B$5:B$34,0)),"")</f>
        <v/>
      </c>
      <c r="Z11" s="34">
        <f>IFERROR(INDEX('2SŠ'!Q$5:Q$33,MATCH(B11,'2SŠ'!B$5:B$33,0)),"")</f>
        <v>44</v>
      </c>
      <c r="AA11" s="34">
        <f>IFERROR(INDEX('3SŠ'!Q$5:Q$36,MATCH(B11,'3SŠ'!B$5:B$36,0)),"")</f>
        <v>40</v>
      </c>
    </row>
    <row r="12" spans="1:27" ht="15.75" x14ac:dyDescent="0.25">
      <c r="A12" s="9">
        <v>2</v>
      </c>
      <c r="B12" s="69" t="s">
        <v>87</v>
      </c>
      <c r="C12" s="28">
        <v>1975</v>
      </c>
      <c r="D12" s="42">
        <f>IFERROR(INDEX('1SŠ'!G$5:G$34,MATCH(B12,'1SŠ'!B$5:B$34,0)),"")</f>
        <v>13</v>
      </c>
      <c r="E12" s="42">
        <f>IFERROR(INDEX('1SŠ'!K$5:K$34,MATCH(B12,'1SŠ'!B$5:B$34,0)),"")</f>
        <v>12</v>
      </c>
      <c r="F12" s="42">
        <f>IFERROR(INDEX('1SŠ'!O$5:O$34,MATCH(B12,'1SŠ'!B$5:B$34,0)),"")</f>
        <v>13</v>
      </c>
      <c r="G12" s="38">
        <f>IFERROR(INDEX('1SŠ'!P$5:P$34,MATCH(B12,'1SŠ'!B$5:B$34,0)),"")</f>
        <v>163</v>
      </c>
      <c r="H12" s="38">
        <f>IF(SUM(Tabula813[[#This Row],[1. posms 1. vingrinājums]:[1. posms 3. vingrinājums]])=0,"",SUM(Tabula813[[#This Row],[1. posms 1. vingrinājums]:[1. posms 3. vingrinājums]]))</f>
        <v>38</v>
      </c>
      <c r="I12" s="43">
        <f>IFERROR(INDEX('2SŠ'!G$5:G$33,MATCH(B12,'2SŠ'!B$5:B$33,0)),"")</f>
        <v>13</v>
      </c>
      <c r="J12" s="40">
        <f>IFERROR(INDEX('2SŠ'!K$5:K$33,MATCH(B12,'2SŠ'!B$5:B$33,0)),"")</f>
        <v>13</v>
      </c>
      <c r="K12" s="40">
        <f>IFERROR(INDEX('2SŠ'!O$5:O$33,MATCH(B12,'2SŠ'!B$5:B$33,0)),"")</f>
        <v>14</v>
      </c>
      <c r="L12" s="38">
        <f>IFERROR(INDEX('2SŠ'!P$5:P$33,MATCH(B12,'2SŠ'!B$5:B$33,0)),"")</f>
        <v>222</v>
      </c>
      <c r="M12" s="38">
        <f>IF(SUM(Tabula813[[#This Row],[2. posms 1. vingrinājums]:[2. posms 3. vingrinājums]])=0,"",SUM(Tabula813[[#This Row],[2. posms 1. vingrinājums]:[2. posms 3. vingrinājums]]))</f>
        <v>40</v>
      </c>
      <c r="N12" s="51" t="str">
        <f>IFERROR(INDEX('3SŠ'!G$5:G$36,MATCH(B12,'3SŠ'!B$5:B$36,0)),"")</f>
        <v/>
      </c>
      <c r="O12" s="52" t="str">
        <f>IFERROR(INDEX('3SŠ'!K$5:K$36,MATCH(B12,'3SŠ'!B$5:B$36,0)),"")</f>
        <v/>
      </c>
      <c r="P12" s="46" t="str">
        <f>IFERROR(INDEX('3SŠ'!O$5:O$36,MATCH(B12,'3SŠ'!B$5:B$36,0)),"")</f>
        <v/>
      </c>
      <c r="Q12" s="57" t="str">
        <f>IFERROR(INDEX('3SŠ'!P$5:P$36,MATCH(B12,'3SŠ'!B$5:B$36,0)),"")</f>
        <v/>
      </c>
      <c r="R12" s="61" t="str">
        <f>IF(SUM(N12:O12:P12)=0,"",SUM(N12:O12:P12))</f>
        <v/>
      </c>
      <c r="S12" s="59">
        <f t="shared" si="0"/>
        <v>385</v>
      </c>
      <c r="T12" s="38">
        <f t="shared" si="1"/>
        <v>78</v>
      </c>
      <c r="U12" s="38">
        <f t="shared" si="2"/>
        <v>8</v>
      </c>
      <c r="V12" s="34">
        <f>IFERROR(INDEX('1SŠ'!P$5:P$34,MATCH(B12,'1SŠ'!B$5:B$34,0)),"")</f>
        <v>163</v>
      </c>
      <c r="W12" s="34">
        <f>IFERROR(INDEX('2SŠ'!P$5:P$33,MATCH(B12,'2SŠ'!B$5:B$33,0)),"")</f>
        <v>222</v>
      </c>
      <c r="X12" s="34" t="str">
        <f>IFERROR(INDEX('3SŠ'!P$5:P$36,MATCH(B12,'3SŠ'!B$5:B$36,0)),"")</f>
        <v/>
      </c>
      <c r="Y12" s="34">
        <f>IFERROR(INDEX('1SŠ'!Q$5:Q$34,MATCH(B12,'1SŠ'!B$5:B$34,0)),"")</f>
        <v>38</v>
      </c>
      <c r="Z12" s="34">
        <f>IFERROR(INDEX('2SŠ'!Q$5:Q$33,MATCH(B12,'2SŠ'!B$5:B$33,0)),"")</f>
        <v>40</v>
      </c>
      <c r="AA12" s="34" t="str">
        <f>IFERROR(INDEX('3SŠ'!Q$5:Q$36,MATCH(B12,'3SŠ'!B$5:B$36,0)),"")</f>
        <v/>
      </c>
    </row>
    <row r="13" spans="1:27" ht="15.75" x14ac:dyDescent="0.25">
      <c r="A13" s="9">
        <v>3</v>
      </c>
      <c r="B13" s="8" t="s">
        <v>88</v>
      </c>
      <c r="C13" s="27">
        <v>2013</v>
      </c>
      <c r="D13" s="42">
        <f>IFERROR(INDEX('1SŠ'!G$5:G$34,MATCH(B13,'1SŠ'!B$5:B$34,0)),"")</f>
        <v>12</v>
      </c>
      <c r="E13" s="42">
        <f>IFERROR(INDEX('1SŠ'!K$5:K$34,MATCH(B13,'1SŠ'!B$5:B$34,0)),"")</f>
        <v>13</v>
      </c>
      <c r="F13" s="42">
        <f>IFERROR(INDEX('1SŠ'!O$5:O$34,MATCH(B13,'1SŠ'!B$5:B$34,0)),"")</f>
        <v>14</v>
      </c>
      <c r="G13" s="38">
        <f>IFERROR(INDEX('1SŠ'!P$5:P$34,MATCH(B13,'1SŠ'!B$5:B$34,0)),"")</f>
        <v>195</v>
      </c>
      <c r="H13" s="38">
        <f>IF(SUM(Tabula813[[#This Row],[1. posms 1. vingrinājums]:[1. posms 3. vingrinājums]])=0,"",SUM(Tabula813[[#This Row],[1. posms 1. vingrinājums]:[1. posms 3. vingrinājums]]))</f>
        <v>39</v>
      </c>
      <c r="I13" s="43">
        <f>IFERROR(INDEX('2SŠ'!G$5:G$33,MATCH(B13,'2SŠ'!B$5:B$33,0)),"")</f>
        <v>12</v>
      </c>
      <c r="J13" s="40">
        <f>IFERROR(INDEX('2SŠ'!K$5:K$33,MATCH(B13,'2SŠ'!B$5:B$33,0)),"")</f>
        <v>12</v>
      </c>
      <c r="K13" s="40">
        <f>IFERROR(INDEX('2SŠ'!O$5:O$33,MATCH(B13,'2SŠ'!B$5:B$33,0)),"")</f>
        <v>12</v>
      </c>
      <c r="L13" s="38">
        <f>IFERROR(INDEX('2SŠ'!P$5:P$33,MATCH(B13,'2SŠ'!B$5:B$33,0)),"")</f>
        <v>183</v>
      </c>
      <c r="M13" s="38">
        <f>IF(SUM(Tabula813[[#This Row],[2. posms 1. vingrinājums]:[2. posms 3. vingrinājums]])=0,"",SUM(Tabula813[[#This Row],[2. posms 1. vingrinājums]:[2. posms 3. vingrinājums]]))</f>
        <v>36</v>
      </c>
      <c r="N13" s="51" t="str">
        <f>IFERROR(INDEX('3SŠ'!G$5:G$36,MATCH(B13,'3SŠ'!B$5:B$36,0)),"")</f>
        <v/>
      </c>
      <c r="O13" s="52" t="str">
        <f>IFERROR(INDEX('3SŠ'!K$5:K$36,MATCH(B13,'3SŠ'!B$5:B$36,0)),"")</f>
        <v/>
      </c>
      <c r="P13" s="46" t="str">
        <f>IFERROR(INDEX('3SŠ'!O$5:O$36,MATCH(B13,'3SŠ'!B$5:B$36,0)),"")</f>
        <v/>
      </c>
      <c r="Q13" s="57" t="str">
        <f>IFERROR(INDEX('3SŠ'!P$5:P$36,MATCH(B13,'3SŠ'!B$5:B$36,0)),"")</f>
        <v/>
      </c>
      <c r="R13" s="61" t="str">
        <f>IF(SUM(N13:O13:P13)=0,"",SUM(N13:O13:P13))</f>
        <v/>
      </c>
      <c r="S13" s="59">
        <f t="shared" si="0"/>
        <v>378</v>
      </c>
      <c r="T13" s="38">
        <f t="shared" si="1"/>
        <v>75</v>
      </c>
      <c r="U13" s="38">
        <f t="shared" si="2"/>
        <v>9</v>
      </c>
      <c r="V13" s="34">
        <f>IFERROR(INDEX('1SŠ'!P$5:P$34,MATCH(B13,'1SŠ'!B$5:B$34,0)),"")</f>
        <v>195</v>
      </c>
      <c r="W13" s="34">
        <f>IFERROR(INDEX('2SŠ'!P$5:P$33,MATCH(B13,'2SŠ'!B$5:B$33,0)),"")</f>
        <v>183</v>
      </c>
      <c r="X13" s="34" t="str">
        <f>IFERROR(INDEX('3SŠ'!P$5:P$36,MATCH(B13,'3SŠ'!B$5:B$36,0)),"")</f>
        <v/>
      </c>
      <c r="Y13" s="34">
        <f>IFERROR(INDEX('1SŠ'!Q$5:Q$34,MATCH(B13,'1SŠ'!B$5:B$34,0)),"")</f>
        <v>39</v>
      </c>
      <c r="Z13" s="34">
        <f>IFERROR(INDEX('2SŠ'!Q$5:Q$33,MATCH(B13,'2SŠ'!B$5:B$33,0)),"")</f>
        <v>36</v>
      </c>
      <c r="AA13" s="34" t="str">
        <f>IFERROR(INDEX('3SŠ'!Q$5:Q$36,MATCH(B13,'3SŠ'!B$5:B$36,0)),"")</f>
        <v/>
      </c>
    </row>
    <row r="14" spans="1:27" ht="15.75" x14ac:dyDescent="0.25">
      <c r="A14" s="9">
        <v>10</v>
      </c>
      <c r="B14" s="8" t="s">
        <v>17</v>
      </c>
      <c r="C14" s="27">
        <v>1998</v>
      </c>
      <c r="D14" s="42" t="str">
        <f>IFERROR(INDEX('1SŠ'!G$5:G$34,MATCH(B14,'1SŠ'!B$5:B$34,0)),"")</f>
        <v/>
      </c>
      <c r="E14" s="42" t="str">
        <f>IFERROR(INDEX('1SŠ'!K$5:K$34,MATCH(B14,'1SŠ'!B$5:B$34,0)),"")</f>
        <v/>
      </c>
      <c r="F14" s="42" t="str">
        <f>IFERROR(INDEX('1SŠ'!O$5:O$34,MATCH(B14,'1SŠ'!B$5:B$34,0)),"")</f>
        <v/>
      </c>
      <c r="G14" s="38" t="str">
        <f>IFERROR(INDEX('1SŠ'!P$5:P$34,MATCH(B14,'1SŠ'!B$5:B$34,0)),"")</f>
        <v/>
      </c>
      <c r="H14" s="38" t="str">
        <f>IF(SUM(Tabula813[[#This Row],[1. posms 1. vingrinājums]:[1. posms 3. vingrinājums]])=0,"",SUM(Tabula813[[#This Row],[1. posms 1. vingrinājums]:[1. posms 3. vingrinājums]]))</f>
        <v/>
      </c>
      <c r="I14" s="43" t="str">
        <f>IFERROR(INDEX('2SŠ'!G$5:G$33,MATCH(B14,'2SŠ'!B$5:B$33,0)),"")</f>
        <v/>
      </c>
      <c r="J14" s="40" t="str">
        <f>IFERROR(INDEX('2SŠ'!K$5:K$33,MATCH(B14,'2SŠ'!B$5:B$33,0)),"")</f>
        <v/>
      </c>
      <c r="K14" s="40" t="str">
        <f>IFERROR(INDEX('2SŠ'!O$5:O$33,MATCH(B14,'2SŠ'!B$5:B$33,0)),"")</f>
        <v/>
      </c>
      <c r="L14" s="38" t="str">
        <f>IFERROR(INDEX('2SŠ'!P$5:P$33,MATCH(B14,'2SŠ'!B$5:B$33,0)),"")</f>
        <v/>
      </c>
      <c r="M14" s="38" t="str">
        <f>IF(SUM(Tabula813[[#This Row],[2. posms 1. vingrinājums]:[2. posms 3. vingrinājums]])=0,"",SUM(Tabula813[[#This Row],[2. posms 1. vingrinājums]:[2. posms 3. vingrinājums]]))</f>
        <v/>
      </c>
      <c r="N14" s="51">
        <f>IFERROR(INDEX('3SŠ'!G$5:G$36,MATCH(B14,'3SŠ'!B$5:B$36,0)),"")</f>
        <v>18</v>
      </c>
      <c r="O14" s="52">
        <f>IFERROR(INDEX('3SŠ'!K$5:K$36,MATCH(B14,'3SŠ'!B$5:B$36,0)),"")</f>
        <v>15</v>
      </c>
      <c r="P14" s="46">
        <f>IFERROR(INDEX('3SŠ'!O$5:O$36,MATCH(B14,'3SŠ'!B$5:B$36,0)),"")</f>
        <v>20</v>
      </c>
      <c r="Q14" s="57">
        <f>IFERROR(INDEX('3SŠ'!P$5:P$36,MATCH(B14,'3SŠ'!B$5:B$36,0)),"")</f>
        <v>276</v>
      </c>
      <c r="R14" s="61">
        <f>IF(SUM(N14:O14:P14)=0,"",SUM(N14:O14:P14))</f>
        <v>53</v>
      </c>
      <c r="S14" s="59">
        <f t="shared" si="0"/>
        <v>276</v>
      </c>
      <c r="T14" s="38">
        <f t="shared" si="1"/>
        <v>53</v>
      </c>
      <c r="U14" s="38">
        <f t="shared" si="2"/>
        <v>10</v>
      </c>
      <c r="V14" s="34" t="str">
        <f>IFERROR(INDEX('1SŠ'!P$5:P$34,MATCH(B14,'1SŠ'!B$5:B$34,0)),"")</f>
        <v/>
      </c>
      <c r="W14" s="34" t="str">
        <f>IFERROR(INDEX('2SŠ'!P$5:P$33,MATCH(B14,'2SŠ'!B$5:B$33,0)),"")</f>
        <v/>
      </c>
      <c r="X14" s="34">
        <f>IFERROR(INDEX('3SŠ'!P$5:P$36,MATCH(B14,'3SŠ'!B$5:B$36,0)),"")</f>
        <v>276</v>
      </c>
      <c r="Y14" s="34" t="str">
        <f>IFERROR(INDEX('1SŠ'!Q$5:Q$34,MATCH(B14,'1SŠ'!B$5:B$34,0)),"")</f>
        <v/>
      </c>
      <c r="Z14" s="34" t="str">
        <f>IFERROR(INDEX('2SŠ'!Q$5:Q$33,MATCH(B14,'2SŠ'!B$5:B$33,0)),"")</f>
        <v/>
      </c>
      <c r="AA14" s="34">
        <f>IFERROR(INDEX('3SŠ'!Q$5:Q$36,MATCH(B14,'3SŠ'!B$5:B$36,0)),"")</f>
        <v>53</v>
      </c>
    </row>
    <row r="15" spans="1:27" ht="15.75" x14ac:dyDescent="0.25">
      <c r="A15" s="9">
        <v>11</v>
      </c>
      <c r="B15" s="8" t="s">
        <v>18</v>
      </c>
      <c r="C15" s="27">
        <v>1977</v>
      </c>
      <c r="D15" s="42" t="str">
        <f>IFERROR(INDEX('1SŠ'!G$5:G$34,MATCH(B15,'1SŠ'!B$5:B$34,0)),"")</f>
        <v/>
      </c>
      <c r="E15" s="42" t="str">
        <f>IFERROR(INDEX('1SŠ'!K$5:K$34,MATCH(B15,'1SŠ'!B$5:B$34,0)),"")</f>
        <v/>
      </c>
      <c r="F15" s="42" t="str">
        <f>IFERROR(INDEX('1SŠ'!O$5:O$34,MATCH(B15,'1SŠ'!B$5:B$34,0)),"")</f>
        <v/>
      </c>
      <c r="G15" s="38" t="str">
        <f>IFERROR(INDEX('1SŠ'!P$5:P$34,MATCH(B15,'1SŠ'!B$5:B$34,0)),"")</f>
        <v/>
      </c>
      <c r="H15" s="38" t="str">
        <f>IF(SUM(Tabula813[[#This Row],[1. posms 1. vingrinājums]:[1. posms 3. vingrinājums]])=0,"",SUM(Tabula813[[#This Row],[1. posms 1. vingrinājums]:[1. posms 3. vingrinājums]]))</f>
        <v/>
      </c>
      <c r="I15" s="43" t="str">
        <f>IFERROR(INDEX('2SŠ'!G$5:G$33,MATCH(B15,'2SŠ'!B$5:B$33,0)),"")</f>
        <v/>
      </c>
      <c r="J15" s="40" t="str">
        <f>IFERROR(INDEX('2SŠ'!K$5:K$33,MATCH(B15,'2SŠ'!B$5:B$33,0)),"")</f>
        <v/>
      </c>
      <c r="K15" s="40" t="str">
        <f>IFERROR(INDEX('2SŠ'!O$5:O$33,MATCH(B15,'2SŠ'!B$5:B$33,0)),"")</f>
        <v/>
      </c>
      <c r="L15" s="38" t="str">
        <f>IFERROR(INDEX('2SŠ'!P$5:P$33,MATCH(B15,'2SŠ'!B$5:B$33,0)),"")</f>
        <v/>
      </c>
      <c r="M15" s="38" t="str">
        <f>IF(SUM(Tabula813[[#This Row],[2. posms 1. vingrinājums]:[2. posms 3. vingrinājums]])=0,"",SUM(Tabula813[[#This Row],[2. posms 1. vingrinājums]:[2. posms 3. vingrinājums]]))</f>
        <v/>
      </c>
      <c r="N15" s="51">
        <f>IFERROR(INDEX('3SŠ'!G$5:G$36,MATCH(B15,'3SŠ'!B$5:B$36,0)),"")</f>
        <v>15</v>
      </c>
      <c r="O15" s="52">
        <f>IFERROR(INDEX('3SŠ'!K$5:K$36,MATCH(B15,'3SŠ'!B$5:B$36,0)),"")</f>
        <v>20</v>
      </c>
      <c r="P15" s="46">
        <f>IFERROR(INDEX('3SŠ'!O$5:O$36,MATCH(B15,'3SŠ'!B$5:B$36,0)),"")</f>
        <v>15</v>
      </c>
      <c r="Q15" s="57">
        <f>IFERROR(INDEX('3SŠ'!P$5:P$36,MATCH(B15,'3SŠ'!B$5:B$36,0)),"")</f>
        <v>268</v>
      </c>
      <c r="R15" s="61">
        <f>IF(SUM(N15:O15:P15)=0,"",SUM(N15:O15:P15))</f>
        <v>50</v>
      </c>
      <c r="S15" s="59">
        <f t="shared" si="0"/>
        <v>268</v>
      </c>
      <c r="T15" s="38">
        <f t="shared" si="1"/>
        <v>50</v>
      </c>
      <c r="U15" s="38">
        <f t="shared" si="2"/>
        <v>11</v>
      </c>
      <c r="V15" s="34" t="str">
        <f>IFERROR(INDEX('1SŠ'!P$5:P$34,MATCH(B15,'1SŠ'!B$5:B$34,0)),"")</f>
        <v/>
      </c>
      <c r="W15" s="34" t="str">
        <f>IFERROR(INDEX('2SŠ'!P$5:P$33,MATCH(B15,'2SŠ'!B$5:B$33,0)),"")</f>
        <v/>
      </c>
      <c r="X15" s="34">
        <f>IFERROR(INDEX('3SŠ'!P$5:P$36,MATCH(B15,'3SŠ'!B$5:B$36,0)),"")</f>
        <v>268</v>
      </c>
      <c r="Y15" s="34" t="str">
        <f>IFERROR(INDEX('1SŠ'!Q$5:Q$34,MATCH(B15,'1SŠ'!B$5:B$34,0)),"")</f>
        <v/>
      </c>
      <c r="Z15" s="34" t="str">
        <f>IFERROR(INDEX('2SŠ'!Q$5:Q$33,MATCH(B15,'2SŠ'!B$5:B$33,0)),"")</f>
        <v/>
      </c>
      <c r="AA15" s="34">
        <f>IFERROR(INDEX('3SŠ'!Q$5:Q$36,MATCH(B15,'3SŠ'!B$5:B$36,0)),"")</f>
        <v>50</v>
      </c>
    </row>
    <row r="16" spans="1:27" ht="15.75" x14ac:dyDescent="0.25">
      <c r="A16" s="9">
        <v>12</v>
      </c>
      <c r="B16" s="8" t="s">
        <v>118</v>
      </c>
      <c r="C16" s="27">
        <v>1975</v>
      </c>
      <c r="D16" s="42" t="str">
        <f>IFERROR(INDEX('1SŠ'!G$5:G$34,MATCH(B16,'1SŠ'!B$5:B$34,0)),"")</f>
        <v/>
      </c>
      <c r="E16" s="42" t="str">
        <f>IFERROR(INDEX('1SŠ'!K$5:K$34,MATCH(B16,'1SŠ'!B$5:B$34,0)),"")</f>
        <v/>
      </c>
      <c r="F16" s="42" t="str">
        <f>IFERROR(INDEX('1SŠ'!O$5:O$34,MATCH(B16,'1SŠ'!B$5:B$34,0)),"")</f>
        <v/>
      </c>
      <c r="G16" s="38" t="str">
        <f>IFERROR(INDEX('1SŠ'!P$5:P$34,MATCH(B16,'1SŠ'!B$5:B$34,0)),"")</f>
        <v/>
      </c>
      <c r="H16" s="38" t="str">
        <f>IF(SUM(Tabula813[[#This Row],[1. posms 1. vingrinājums]:[1. posms 3. vingrinājums]])=0,"",SUM(Tabula813[[#This Row],[1. posms 1. vingrinājums]:[1. posms 3. vingrinājums]]))</f>
        <v/>
      </c>
      <c r="I16" s="43" t="str">
        <f>IFERROR(INDEX('2SŠ'!G$5:G$33,MATCH(B16,'2SŠ'!B$5:B$33,0)),"")</f>
        <v/>
      </c>
      <c r="J16" s="40" t="str">
        <f>IFERROR(INDEX('2SŠ'!K$5:K$33,MATCH(B16,'2SŠ'!B$5:B$33,0)),"")</f>
        <v/>
      </c>
      <c r="K16" s="40" t="str">
        <f>IFERROR(INDEX('2SŠ'!O$5:O$33,MATCH(B16,'2SŠ'!B$5:B$33,0)),"")</f>
        <v/>
      </c>
      <c r="L16" s="38" t="str">
        <f>IFERROR(INDEX('2SŠ'!P$5:P$33,MATCH(B16,'2SŠ'!B$5:B$33,0)),"")</f>
        <v/>
      </c>
      <c r="M16" s="38" t="str">
        <f>IF(SUM(Tabula813[[#This Row],[2. posms 1. vingrinājums]:[2. posms 3. vingrinājums]])=0,"",SUM(Tabula813[[#This Row],[2. posms 1. vingrinājums]:[2. posms 3. vingrinājums]]))</f>
        <v/>
      </c>
      <c r="N16" s="51">
        <f>IFERROR(INDEX('3SŠ'!G$5:G$36,MATCH(B16,'3SŠ'!B$5:B$36,0)),"")</f>
        <v>9</v>
      </c>
      <c r="O16" s="52">
        <f>IFERROR(INDEX('3SŠ'!K$5:K$36,MATCH(B16,'3SŠ'!B$5:B$36,0)),"")</f>
        <v>9</v>
      </c>
      <c r="P16" s="46">
        <f>IFERROR(INDEX('3SŠ'!O$5:O$36,MATCH(B16,'3SŠ'!B$5:B$36,0)),"")</f>
        <v>9</v>
      </c>
      <c r="Q16" s="57">
        <f>IFERROR(INDEX('3SŠ'!P$5:P$36,MATCH(B16,'3SŠ'!B$5:B$36,0)),"")</f>
        <v>216</v>
      </c>
      <c r="R16" s="61">
        <f>IF(SUM(N16:O16:P16)=0,"",SUM(N16:O16:P16))</f>
        <v>27</v>
      </c>
      <c r="S16" s="59">
        <f t="shared" si="0"/>
        <v>216</v>
      </c>
      <c r="T16" s="38">
        <f t="shared" si="1"/>
        <v>27</v>
      </c>
      <c r="U16" s="38">
        <f t="shared" si="2"/>
        <v>12</v>
      </c>
      <c r="V16" s="34" t="str">
        <f>IFERROR(INDEX('1SŠ'!P$5:P$34,MATCH(B16,'1SŠ'!B$5:B$34,0)),"")</f>
        <v/>
      </c>
      <c r="W16" s="34" t="str">
        <f>IFERROR(INDEX('2SŠ'!P$5:P$33,MATCH(B16,'2SŠ'!B$5:B$33,0)),"")</f>
        <v/>
      </c>
      <c r="X16" s="34">
        <f>IFERROR(INDEX('3SŠ'!P$5:P$36,MATCH(B16,'3SŠ'!B$5:B$36,0)),"")</f>
        <v>216</v>
      </c>
      <c r="Y16" s="34" t="str">
        <f>IFERROR(INDEX('1SŠ'!Q$5:Q$34,MATCH(B16,'1SŠ'!B$5:B$34,0)),"")</f>
        <v/>
      </c>
      <c r="Z16" s="34" t="str">
        <f>IFERROR(INDEX('2SŠ'!Q$5:Q$33,MATCH(B16,'2SŠ'!B$5:B$33,0)),"")</f>
        <v/>
      </c>
      <c r="AA16" s="34">
        <f>IFERROR(INDEX('3SŠ'!Q$5:Q$36,MATCH(B16,'3SŠ'!B$5:B$36,0)),"")</f>
        <v>27</v>
      </c>
    </row>
    <row r="17" spans="22:27" x14ac:dyDescent="0.25">
      <c r="V17" s="34" t="str">
        <f>IFERROR(INDEX('1SŠ'!P$5:P$34,MATCH(#REF!,'1SŠ'!B$5:B$34,0)),"")</f>
        <v/>
      </c>
      <c r="W17" s="34" t="str">
        <f>IFERROR(INDEX('2SŠ'!P$5:P$33,MATCH(#REF!,'2SŠ'!B$5:B$33,0)),"")</f>
        <v/>
      </c>
      <c r="X17" s="34" t="str">
        <f>IFERROR(INDEX('3SŠ'!P$5:P$36,MATCH(#REF!,'3SŠ'!B$5:B$36,0)),"")</f>
        <v/>
      </c>
      <c r="Y17" s="34" t="str">
        <f>IFERROR(INDEX('1SŠ'!Q$5:Q$34,MATCH(#REF!,'1SŠ'!B$5:B$34,0)),"")</f>
        <v/>
      </c>
      <c r="Z17" s="34" t="str">
        <f>IFERROR(INDEX('2SŠ'!Q$5:Q$33,MATCH(#REF!,'2SŠ'!B$5:B$33,0)),"")</f>
        <v/>
      </c>
      <c r="AA17" s="34" t="str">
        <f>IFERROR(INDEX('3SŠ'!Q$5:Q$36,MATCH(#REF!,'3SŠ'!B$5:B$36,0)),"")</f>
        <v/>
      </c>
    </row>
    <row r="18" spans="22:27" x14ac:dyDescent="0.25">
      <c r="V18" s="34" t="str">
        <f>IFERROR(INDEX('1SŠ'!P$5:P$34,MATCH(#REF!,'1SŠ'!B$5:B$34,0)),"")</f>
        <v/>
      </c>
      <c r="W18" s="34" t="str">
        <f>IFERROR(INDEX('2SŠ'!P$5:P$33,MATCH(#REF!,'2SŠ'!B$5:B$33,0)),"")</f>
        <v/>
      </c>
      <c r="X18" s="34" t="str">
        <f>IFERROR(INDEX('3SŠ'!P$5:P$36,MATCH(#REF!,'3SŠ'!B$5:B$36,0)),"")</f>
        <v/>
      </c>
      <c r="Y18" s="34" t="str">
        <f>IFERROR(INDEX('1SŠ'!Q$5:Q$34,MATCH(#REF!,'1SŠ'!B$5:B$34,0)),"")</f>
        <v/>
      </c>
      <c r="Z18" s="34" t="str">
        <f>IFERROR(INDEX('2SŠ'!Q$5:Q$33,MATCH(#REF!,'2SŠ'!B$5:B$33,0)),"")</f>
        <v/>
      </c>
      <c r="AA18" s="34" t="str">
        <f>IFERROR(INDEX('3SŠ'!Q$5:Q$36,MATCH(#REF!,'3SŠ'!B$5:B$36,0)),"")</f>
        <v/>
      </c>
    </row>
    <row r="19" spans="22:27" x14ac:dyDescent="0.25">
      <c r="V19" s="34" t="str">
        <f>IFERROR(INDEX('1SŠ'!P$5:P$34,MATCH(#REF!,'1SŠ'!B$5:B$34,0)),"")</f>
        <v/>
      </c>
      <c r="W19" s="34" t="str">
        <f>IFERROR(INDEX('2SŠ'!P$5:P$33,MATCH(#REF!,'2SŠ'!B$5:B$33,0)),"")</f>
        <v/>
      </c>
      <c r="X19" s="34" t="str">
        <f>IFERROR(INDEX('3SŠ'!P$5:P$36,MATCH(#REF!,'3SŠ'!B$5:B$36,0)),"")</f>
        <v/>
      </c>
      <c r="Y19" s="34" t="str">
        <f>IFERROR(INDEX('1SŠ'!Q$5:Q$34,MATCH(#REF!,'1SŠ'!B$5:B$34,0)),"")</f>
        <v/>
      </c>
      <c r="Z19" s="34" t="str">
        <f>IFERROR(INDEX('2SŠ'!Q$5:Q$33,MATCH(#REF!,'2SŠ'!B$5:B$33,0)),"")</f>
        <v/>
      </c>
      <c r="AA19" s="34" t="str">
        <f>IFERROR(INDEX('3SŠ'!Q$5:Q$36,MATCH(#REF!,'3SŠ'!B$5:B$36,0)),"")</f>
        <v/>
      </c>
    </row>
    <row r="20" spans="22:27" x14ac:dyDescent="0.25">
      <c r="V20" s="34" t="str">
        <f>IFERROR(INDEX('1SŠ'!P$5:P$34,MATCH(#REF!,'1SŠ'!B$5:B$34,0)),"")</f>
        <v/>
      </c>
      <c r="W20" s="34" t="str">
        <f>IFERROR(INDEX('2SŠ'!P$5:P$33,MATCH(#REF!,'2SŠ'!B$5:B$33,0)),"")</f>
        <v/>
      </c>
      <c r="X20" s="34" t="str">
        <f>IFERROR(INDEX('3SŠ'!P$5:P$36,MATCH(#REF!,'3SŠ'!B$5:B$36,0)),"")</f>
        <v/>
      </c>
      <c r="Y20" s="34" t="str">
        <f>IFERROR(INDEX('1SŠ'!Q$5:Q$34,MATCH(#REF!,'1SŠ'!B$5:B$34,0)),"")</f>
        <v/>
      </c>
      <c r="Z20" s="34" t="str">
        <f>IFERROR(INDEX('2SŠ'!Q$5:Q$33,MATCH(#REF!,'2SŠ'!B$5:B$33,0)),"")</f>
        <v/>
      </c>
      <c r="AA20" s="34" t="str">
        <f>IFERROR(INDEX('3SŠ'!Q$5:Q$36,MATCH(#REF!,'3SŠ'!B$5:B$36,0)),"")</f>
        <v/>
      </c>
    </row>
    <row r="21" spans="22:27" x14ac:dyDescent="0.25">
      <c r="V21" s="34" t="str">
        <f>IFERROR(INDEX('1SŠ'!P$5:P$34,MATCH(#REF!,'1SŠ'!B$5:B$34,0)),"")</f>
        <v/>
      </c>
      <c r="W21" s="34" t="str">
        <f>IFERROR(INDEX('2SŠ'!P$5:P$33,MATCH(#REF!,'2SŠ'!B$5:B$33,0)),"")</f>
        <v/>
      </c>
      <c r="X21" s="34" t="str">
        <f>IFERROR(INDEX('3SŠ'!P$5:P$36,MATCH(#REF!,'3SŠ'!B$5:B$36,0)),"")</f>
        <v/>
      </c>
      <c r="Y21" s="34" t="str">
        <f>IFERROR(INDEX('1SŠ'!Q$5:Q$34,MATCH(#REF!,'1SŠ'!B$5:B$34,0)),"")</f>
        <v/>
      </c>
      <c r="Z21" s="34" t="str">
        <f>IFERROR(INDEX('2SŠ'!Q$5:Q$33,MATCH(#REF!,'2SŠ'!B$5:B$33,0)),"")</f>
        <v/>
      </c>
      <c r="AA21" s="34" t="str">
        <f>IFERROR(INDEX('3SŠ'!Q$5:Q$36,MATCH(#REF!,'3SŠ'!B$5:B$36,0)),"")</f>
        <v/>
      </c>
    </row>
    <row r="22" spans="22:27" x14ac:dyDescent="0.25">
      <c r="V22" s="34" t="str">
        <f>IFERROR(INDEX('1SŠ'!P$5:P$34,MATCH(#REF!,'1SŠ'!B$5:B$34,0)),"")</f>
        <v/>
      </c>
      <c r="W22" s="34" t="str">
        <f>IFERROR(INDEX('2SŠ'!P$5:P$33,MATCH(#REF!,'2SŠ'!B$5:B$33,0)),"")</f>
        <v/>
      </c>
      <c r="X22" s="34" t="str">
        <f>IFERROR(INDEX('3SŠ'!P$5:P$36,MATCH(#REF!,'3SŠ'!B$5:B$36,0)),"")</f>
        <v/>
      </c>
      <c r="Y22" s="34" t="str">
        <f>IFERROR(INDEX('1SŠ'!Q$5:Q$34,MATCH(#REF!,'1SŠ'!B$5:B$34,0)),"")</f>
        <v/>
      </c>
      <c r="Z22" s="34" t="str">
        <f>IFERROR(INDEX('2SŠ'!Q$5:Q$33,MATCH(#REF!,'2SŠ'!B$5:B$33,0)),"")</f>
        <v/>
      </c>
      <c r="AA22" s="34" t="str">
        <f>IFERROR(INDEX('3SŠ'!Q$5:Q$36,MATCH(#REF!,'3SŠ'!B$5:B$36,0)),"")</f>
        <v/>
      </c>
    </row>
    <row r="23" spans="22:27" x14ac:dyDescent="0.25">
      <c r="V23" s="34" t="str">
        <f>IFERROR(INDEX('1SŠ'!P$5:P$34,MATCH(#REF!,'1SŠ'!B$5:B$34,0)),"")</f>
        <v/>
      </c>
      <c r="W23" s="34" t="str">
        <f>IFERROR(INDEX('2SŠ'!P$5:P$33,MATCH(#REF!,'2SŠ'!B$5:B$33,0)),"")</f>
        <v/>
      </c>
      <c r="X23" s="34" t="str">
        <f>IFERROR(INDEX('3SŠ'!P$5:P$36,MATCH(#REF!,'3SŠ'!B$5:B$36,0)),"")</f>
        <v/>
      </c>
      <c r="Y23" s="34" t="str">
        <f>IFERROR(INDEX('1SŠ'!Q$5:Q$34,MATCH(#REF!,'1SŠ'!B$5:B$34,0)),"")</f>
        <v/>
      </c>
      <c r="Z23" s="34" t="str">
        <f>IFERROR(INDEX('2SŠ'!Q$5:Q$33,MATCH(#REF!,'2SŠ'!B$5:B$33,0)),"")</f>
        <v/>
      </c>
      <c r="AA23" s="34" t="str">
        <f>IFERROR(INDEX('3SŠ'!Q$5:Q$36,MATCH(#REF!,'3SŠ'!B$5:B$36,0)),"")</f>
        <v/>
      </c>
    </row>
    <row r="24" spans="22:27" x14ac:dyDescent="0.25">
      <c r="V24" s="34" t="str">
        <f>IFERROR(INDEX('1SŠ'!P$5:P$34,MATCH(#REF!,'1SŠ'!B$5:B$34,0)),"")</f>
        <v/>
      </c>
      <c r="W24" s="34" t="str">
        <f>IFERROR(INDEX('2SŠ'!P$5:P$33,MATCH(#REF!,'2SŠ'!B$5:B$33,0)),"")</f>
        <v/>
      </c>
      <c r="X24" s="34" t="str">
        <f>IFERROR(INDEX('3SŠ'!P$5:P$36,MATCH(#REF!,'3SŠ'!B$5:B$36,0)),"")</f>
        <v/>
      </c>
      <c r="Y24" s="34" t="str">
        <f>IFERROR(INDEX('1SŠ'!Q$5:Q$34,MATCH(#REF!,'1SŠ'!B$5:B$34,0)),"")</f>
        <v/>
      </c>
      <c r="Z24" s="34" t="str">
        <f>IFERROR(INDEX('2SŠ'!Q$5:Q$33,MATCH(#REF!,'2SŠ'!B$5:B$33,0)),"")</f>
        <v/>
      </c>
      <c r="AA24" s="34" t="str">
        <f>IFERROR(INDEX('3SŠ'!Q$5:Q$36,MATCH(#REF!,'3SŠ'!B$5:B$36,0)),"")</f>
        <v/>
      </c>
    </row>
    <row r="25" spans="22:27" x14ac:dyDescent="0.25">
      <c r="V25" s="34" t="str">
        <f>IFERROR(INDEX('1SŠ'!P$5:P$34,MATCH(#REF!,'1SŠ'!B$5:B$34,0)),"")</f>
        <v/>
      </c>
      <c r="W25" s="34" t="str">
        <f>IFERROR(INDEX('2SŠ'!P$5:P$33,MATCH(#REF!,'2SŠ'!B$5:B$33,0)),"")</f>
        <v/>
      </c>
      <c r="X25" s="34" t="str">
        <f>IFERROR(INDEX('3SŠ'!P$5:P$36,MATCH(#REF!,'3SŠ'!B$5:B$36,0)),"")</f>
        <v/>
      </c>
      <c r="Y25" s="34" t="str">
        <f>IFERROR(INDEX('1SŠ'!Q$5:Q$34,MATCH(#REF!,'1SŠ'!B$5:B$34,0)),"")</f>
        <v/>
      </c>
      <c r="Z25" s="34" t="str">
        <f>IFERROR(INDEX('2SŠ'!Q$5:Q$33,MATCH(#REF!,'2SŠ'!B$5:B$33,0)),"")</f>
        <v/>
      </c>
      <c r="AA25" s="34" t="str">
        <f>IFERROR(INDEX('3SŠ'!Q$5:Q$36,MATCH(#REF!,'3SŠ'!B$5:B$36,0)),"")</f>
        <v/>
      </c>
    </row>
    <row r="26" spans="22:27" x14ac:dyDescent="0.25">
      <c r="V26" s="34" t="str">
        <f>IFERROR(INDEX('1SŠ'!P$5:P$34,MATCH(#REF!,'1SŠ'!B$5:B$34,0)),"")</f>
        <v/>
      </c>
      <c r="W26" s="34" t="str">
        <f>IFERROR(INDEX('2SŠ'!P$5:P$33,MATCH(#REF!,'2SŠ'!B$5:B$33,0)),"")</f>
        <v/>
      </c>
      <c r="X26" s="34" t="str">
        <f>IFERROR(INDEX('3SŠ'!P$5:P$36,MATCH(#REF!,'3SŠ'!B$5:B$36,0)),"")</f>
        <v/>
      </c>
      <c r="Y26" s="34" t="str">
        <f>IFERROR(INDEX('1SŠ'!Q$5:Q$34,MATCH(#REF!,'1SŠ'!B$5:B$34,0)),"")</f>
        <v/>
      </c>
      <c r="Z26" s="34" t="str">
        <f>IFERROR(INDEX('2SŠ'!Q$5:Q$33,MATCH(#REF!,'2SŠ'!B$5:B$33,0)),"")</f>
        <v/>
      </c>
      <c r="AA26" s="34" t="str">
        <f>IFERROR(INDEX('3SŠ'!Q$5:Q$36,MATCH(#REF!,'3SŠ'!B$5:B$36,0)),"")</f>
        <v/>
      </c>
    </row>
    <row r="27" spans="22:27" x14ac:dyDescent="0.25">
      <c r="V27" s="34" t="str">
        <f>IFERROR(INDEX('1SŠ'!P$5:P$34,MATCH(#REF!,'1SŠ'!B$5:B$34,0)),"")</f>
        <v/>
      </c>
      <c r="W27" s="34" t="str">
        <f>IFERROR(INDEX('2SŠ'!P$5:P$33,MATCH(#REF!,'2SŠ'!B$5:B$33,0)),"")</f>
        <v/>
      </c>
      <c r="X27" s="34" t="str">
        <f>IFERROR(INDEX('3SŠ'!P$5:P$36,MATCH(#REF!,'3SŠ'!B$5:B$36,0)),"")</f>
        <v/>
      </c>
      <c r="Y27" s="34" t="str">
        <f>IFERROR(INDEX('1SŠ'!Q$5:Q$34,MATCH(#REF!,'1SŠ'!B$5:B$34,0)),"")</f>
        <v/>
      </c>
      <c r="Z27" s="34" t="str">
        <f>IFERROR(INDEX('2SŠ'!Q$5:Q$33,MATCH(#REF!,'2SŠ'!B$5:B$33,0)),"")</f>
        <v/>
      </c>
      <c r="AA27" s="34" t="str">
        <f>IFERROR(INDEX('3SŠ'!Q$5:Q$36,MATCH(#REF!,'3SŠ'!B$5:B$36,0)),"")</f>
        <v/>
      </c>
    </row>
    <row r="28" spans="22:27" x14ac:dyDescent="0.25">
      <c r="V28" s="34" t="str">
        <f>IFERROR(INDEX('1SŠ'!P$5:P$34,MATCH(#REF!,'1SŠ'!B$5:B$34,0)),"")</f>
        <v/>
      </c>
      <c r="W28" s="34" t="str">
        <f>IFERROR(INDEX('2SŠ'!P$5:P$33,MATCH(#REF!,'2SŠ'!B$5:B$33,0)),"")</f>
        <v/>
      </c>
      <c r="X28" s="34" t="str">
        <f>IFERROR(INDEX('3SŠ'!P$5:P$36,MATCH(#REF!,'3SŠ'!B$5:B$36,0)),"")</f>
        <v/>
      </c>
      <c r="Y28" s="34" t="str">
        <f>IFERROR(INDEX('1SŠ'!Q$5:Q$34,MATCH(#REF!,'1SŠ'!B$5:B$34,0)),"")</f>
        <v/>
      </c>
      <c r="Z28" s="34" t="str">
        <f>IFERROR(INDEX('2SŠ'!Q$5:Q$33,MATCH(#REF!,'2SŠ'!B$5:B$33,0)),"")</f>
        <v/>
      </c>
      <c r="AA28" s="34" t="str">
        <f>IFERROR(INDEX('3SŠ'!Q$5:Q$36,MATCH(#REF!,'3SŠ'!B$5:B$36,0)),"")</f>
        <v/>
      </c>
    </row>
    <row r="29" spans="22:27" x14ac:dyDescent="0.25">
      <c r="V29" s="34" t="str">
        <f>IFERROR(INDEX('1SŠ'!P$5:P$34,MATCH(#REF!,'1SŠ'!B$5:B$34,0)),"")</f>
        <v/>
      </c>
      <c r="W29" s="34" t="str">
        <f>IFERROR(INDEX('2SŠ'!P$5:P$33,MATCH(#REF!,'2SŠ'!B$5:B$33,0)),"")</f>
        <v/>
      </c>
      <c r="X29" s="34" t="str">
        <f>IFERROR(INDEX('3SŠ'!P$5:P$36,MATCH(#REF!,'3SŠ'!B$5:B$36,0)),"")</f>
        <v/>
      </c>
      <c r="Y29" s="34" t="str">
        <f>IFERROR(INDEX('1SŠ'!Q$5:Q$34,MATCH(#REF!,'1SŠ'!B$5:B$34,0)),"")</f>
        <v/>
      </c>
      <c r="Z29" s="34" t="str">
        <f>IFERROR(INDEX('2SŠ'!Q$5:Q$33,MATCH(#REF!,'2SŠ'!B$5:B$33,0)),"")</f>
        <v/>
      </c>
      <c r="AA29" s="34" t="str">
        <f>IFERROR(INDEX('3SŠ'!Q$5:Q$36,MATCH(#REF!,'3SŠ'!B$5:B$36,0)),"")</f>
        <v/>
      </c>
    </row>
    <row r="30" spans="22:27" x14ac:dyDescent="0.25">
      <c r="V30" s="34" t="str">
        <f>IFERROR(INDEX('1SŠ'!P$5:P$34,MATCH(#REF!,'1SŠ'!B$5:B$34,0)),"")</f>
        <v/>
      </c>
      <c r="W30" s="34" t="str">
        <f>IFERROR(INDEX('2SŠ'!P$5:P$33,MATCH(#REF!,'2SŠ'!B$5:B$33,0)),"")</f>
        <v/>
      </c>
      <c r="X30" s="34" t="str">
        <f>IFERROR(INDEX('3SŠ'!P$5:P$36,MATCH(#REF!,'3SŠ'!B$5:B$36,0)),"")</f>
        <v/>
      </c>
      <c r="Y30" s="34" t="str">
        <f>IFERROR(INDEX('1SŠ'!Q$5:Q$34,MATCH(#REF!,'1SŠ'!B$5:B$34,0)),"")</f>
        <v/>
      </c>
      <c r="Z30" s="34" t="str">
        <f>IFERROR(INDEX('2SŠ'!Q$5:Q$33,MATCH(#REF!,'2SŠ'!B$5:B$33,0)),"")</f>
        <v/>
      </c>
      <c r="AA30" s="34" t="str">
        <f>IFERROR(INDEX('3SŠ'!Q$5:Q$36,MATCH(#REF!,'3SŠ'!B$5:B$36,0)),"")</f>
        <v/>
      </c>
    </row>
    <row r="31" spans="22:27" x14ac:dyDescent="0.25">
      <c r="V31" s="34" t="str">
        <f>IFERROR(INDEX('1SŠ'!P$5:P$34,MATCH(#REF!,'1SŠ'!B$5:B$34,0)),"")</f>
        <v/>
      </c>
      <c r="W31" s="34" t="str">
        <f>IFERROR(INDEX('2SŠ'!P$5:P$33,MATCH(#REF!,'2SŠ'!B$5:B$33,0)),"")</f>
        <v/>
      </c>
      <c r="X31" s="34" t="str">
        <f>IFERROR(INDEX('3SŠ'!P$5:P$36,MATCH(#REF!,'3SŠ'!B$5:B$36,0)),"")</f>
        <v/>
      </c>
      <c r="Y31" s="34" t="str">
        <f>IFERROR(INDEX('1SŠ'!Q$5:Q$34,MATCH(#REF!,'1SŠ'!B$5:B$34,0)),"")</f>
        <v/>
      </c>
      <c r="Z31" s="34" t="str">
        <f>IFERROR(INDEX('2SŠ'!Q$5:Q$33,MATCH(#REF!,'2SŠ'!B$5:B$33,0)),"")</f>
        <v/>
      </c>
      <c r="AA31" s="34" t="str">
        <f>IFERROR(INDEX('3SŠ'!Q$5:Q$36,MATCH(#REF!,'3SŠ'!B$5:B$36,0)),"")</f>
        <v/>
      </c>
    </row>
    <row r="32" spans="22:27" x14ac:dyDescent="0.25">
      <c r="V32" s="34" t="str">
        <f>IFERROR(INDEX('1SŠ'!P$5:P$34,MATCH(#REF!,'1SŠ'!B$5:B$34,0)),"")</f>
        <v/>
      </c>
      <c r="W32" s="34" t="str">
        <f>IFERROR(INDEX('2SŠ'!P$5:P$33,MATCH(#REF!,'2SŠ'!B$5:B$33,0)),"")</f>
        <v/>
      </c>
      <c r="X32" s="34" t="str">
        <f>IFERROR(INDEX('3SŠ'!P$5:P$36,MATCH(#REF!,'3SŠ'!B$5:B$36,0)),"")</f>
        <v/>
      </c>
      <c r="Y32" s="34" t="str">
        <f>IFERROR(INDEX('1SŠ'!Q$5:Q$34,MATCH(#REF!,'1SŠ'!B$5:B$34,0)),"")</f>
        <v/>
      </c>
      <c r="Z32" s="34" t="str">
        <f>IFERROR(INDEX('2SŠ'!Q$5:Q$33,MATCH(#REF!,'2SŠ'!B$5:B$33,0)),"")</f>
        <v/>
      </c>
      <c r="AA32" s="34" t="str">
        <f>IFERROR(INDEX('3SŠ'!Q$5:Q$36,MATCH(#REF!,'3SŠ'!B$5:B$36,0)),"")</f>
        <v/>
      </c>
    </row>
    <row r="33" spans="22:27" x14ac:dyDescent="0.25">
      <c r="V33" s="34" t="str">
        <f>IFERROR(INDEX('1SŠ'!P$5:P$34,MATCH(#REF!,'1SŠ'!B$5:B$34,0)),"")</f>
        <v/>
      </c>
      <c r="W33" s="34" t="str">
        <f>IFERROR(INDEX('2SŠ'!P$5:P$33,MATCH(#REF!,'2SŠ'!B$5:B$33,0)),"")</f>
        <v/>
      </c>
      <c r="X33" s="34" t="str">
        <f>IFERROR(INDEX('3SŠ'!P$5:P$36,MATCH(#REF!,'3SŠ'!B$5:B$36,0)),"")</f>
        <v/>
      </c>
      <c r="Y33" s="34" t="str">
        <f>IFERROR(INDEX('1SŠ'!Q$5:Q$34,MATCH(#REF!,'1SŠ'!B$5:B$34,0)),"")</f>
        <v/>
      </c>
      <c r="Z33" s="34" t="str">
        <f>IFERROR(INDEX('2SŠ'!Q$5:Q$33,MATCH(#REF!,'2SŠ'!B$5:B$33,0)),"")</f>
        <v/>
      </c>
      <c r="AA33" s="34" t="str">
        <f>IFERROR(INDEX('3SŠ'!Q$5:Q$36,MATCH(#REF!,'3SŠ'!B$5:B$36,0)),"")</f>
        <v/>
      </c>
    </row>
  </sheetData>
  <conditionalFormatting sqref="B5:B16">
    <cfRule type="duplicateValues" dxfId="10" priority="310"/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21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AA64"/>
  <sheetViews>
    <sheetView zoomScale="86" zoomScaleNormal="86" workbookViewId="0">
      <selection activeCell="H36" sqref="H36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21" width="8.7109375" customWidth="1"/>
    <col min="23" max="23" width="11" customWidth="1"/>
  </cols>
  <sheetData>
    <row r="1" spans="1:27" ht="21" customHeight="1" x14ac:dyDescent="0.3">
      <c r="A1" s="10" t="s">
        <v>114</v>
      </c>
    </row>
    <row r="2" spans="1:27" ht="15" customHeight="1" x14ac:dyDescent="0.3">
      <c r="L2" s="10" t="s">
        <v>113</v>
      </c>
    </row>
    <row r="3" spans="1:27" ht="15" customHeight="1" x14ac:dyDescent="0.25">
      <c r="A3" s="11" t="s">
        <v>13</v>
      </c>
    </row>
    <row r="4" spans="1:27" ht="46.9" customHeight="1" thickBot="1" x14ac:dyDescent="0.3">
      <c r="A4" s="23" t="s">
        <v>1</v>
      </c>
      <c r="B4" s="21" t="s">
        <v>0</v>
      </c>
      <c r="C4" s="21" t="s">
        <v>46</v>
      </c>
      <c r="D4" s="35" t="s">
        <v>36</v>
      </c>
      <c r="E4" s="35" t="s">
        <v>37</v>
      </c>
      <c r="F4" s="35" t="s">
        <v>38</v>
      </c>
      <c r="G4" s="35" t="s">
        <v>63</v>
      </c>
      <c r="H4" s="35" t="s">
        <v>61</v>
      </c>
      <c r="I4" s="35" t="s">
        <v>39</v>
      </c>
      <c r="J4" s="35" t="s">
        <v>40</v>
      </c>
      <c r="K4" s="35" t="s">
        <v>41</v>
      </c>
      <c r="L4" s="35" t="s">
        <v>65</v>
      </c>
      <c r="M4" s="35" t="s">
        <v>62</v>
      </c>
      <c r="N4" s="35" t="s">
        <v>42</v>
      </c>
      <c r="O4" s="35" t="s">
        <v>43</v>
      </c>
      <c r="P4" s="35" t="s">
        <v>44</v>
      </c>
      <c r="Q4" s="35" t="s">
        <v>64</v>
      </c>
      <c r="R4" s="35" t="s">
        <v>82</v>
      </c>
      <c r="S4" s="35" t="s">
        <v>71</v>
      </c>
      <c r="T4" s="21" t="s">
        <v>12</v>
      </c>
      <c r="U4" s="22" t="s">
        <v>2</v>
      </c>
    </row>
    <row r="5" spans="1:27" ht="15.75" x14ac:dyDescent="0.25">
      <c r="A5" s="18">
        <v>2</v>
      </c>
      <c r="B5" s="15" t="s">
        <v>60</v>
      </c>
      <c r="C5" s="27">
        <v>1959</v>
      </c>
      <c r="D5" s="42">
        <f>IFERROR(INDEX('1P'!G$5:G$40,MATCH(B5,'1P'!B$5:B$40,0)),"")</f>
        <v>20</v>
      </c>
      <c r="E5" s="47">
        <f>IFERROR(INDEX('1P'!K$5:K$40,MATCH(B5,'1P'!B$5:B$40,0)),"")</f>
        <v>18</v>
      </c>
      <c r="F5" s="48">
        <f>IFERROR(INDEX('1P'!O$5:O$40,MATCH(B5,'1P'!B$5:B$40,0)),"")</f>
        <v>18</v>
      </c>
      <c r="G5" s="38">
        <f>IFERROR(INDEX('1P'!P$5:P$40,MATCH(B5,'1P'!B$5:B$40,0)),"")</f>
        <v>266</v>
      </c>
      <c r="H5" s="38">
        <f>IF(SUM(D5:E5:F5)=0,"",SUM(D5:E5:F5))</f>
        <v>56</v>
      </c>
      <c r="I5" s="49">
        <f>IFERROR(INDEX('2P'!G$5:G$39,MATCH(B5,'2P'!B$5:B$39,0)),"")</f>
        <v>16</v>
      </c>
      <c r="J5" s="49">
        <f>IFERROR(INDEX('2P'!K$5:K$39,MATCH(B5,'2P'!B$5:B$39,0)),"")</f>
        <v>15</v>
      </c>
      <c r="K5" s="50">
        <f>IFERROR(INDEX('2P'!O$5:O$39,MATCH(B5,'2P'!B$5:B$39,0)),"")</f>
        <v>18</v>
      </c>
      <c r="L5" s="38">
        <f>IFERROR(INDEX('2P'!P$5:P$39,MATCH(B5,'2P'!B$5:B$39,0)),"")</f>
        <v>253</v>
      </c>
      <c r="M5" s="38">
        <f>IF(SUM(I5:J5:K5)=0,"",SUM(I5:J5:K5))</f>
        <v>49</v>
      </c>
      <c r="N5" s="51">
        <f>IFERROR(INDEX('3P'!G$5:G$44,MATCH(B5,'3P'!B$5:B$44,0)),"")</f>
        <v>20</v>
      </c>
      <c r="O5" s="52">
        <f>IFERROR(INDEX('3P'!K$5:K$44,MATCH(B5,'3P'!B$5:B$44,0)),"")</f>
        <v>16</v>
      </c>
      <c r="P5" s="53">
        <f>IFERROR(INDEX('3P'!O$5:O$44,MATCH(B5,'3P'!B$5:B$44,0)),"")</f>
        <v>20</v>
      </c>
      <c r="Q5" s="38">
        <f>IFERROR(INDEX('3P'!P$5:P$44,MATCH(B5,'3P'!B$5:B$44,0)),"")</f>
        <v>264</v>
      </c>
      <c r="R5" s="57">
        <f>IF(SUM(N5:O5:P5)=0,"",SUM(N5:O5:P5))</f>
        <v>56</v>
      </c>
      <c r="S5" s="58">
        <f t="shared" ref="S5:S15" si="0">IFERROR(LARGE(V5:X5,1) + IF(COUNT(V5:X5)&gt;=2, LARGE(V5:X5,2), 0), "")</f>
        <v>530</v>
      </c>
      <c r="T5" s="38">
        <f t="shared" ref="T5:T15" si="1">IFERROR(LARGE(Y5:AA5,1) + IF(COUNT(Y5:AA5)&gt;=2, LARGE(Y5:AA5,2), 0), "")</f>
        <v>112</v>
      </c>
      <c r="U5" s="38">
        <f t="shared" ref="U5:U33" si="2">IF(T5="", "",RANK(T5,$T$5:$T$33)+SUMPRODUCT(($T$5:$T$33=T5)*(S5&lt;$S$5:$S$33)))</f>
        <v>1</v>
      </c>
      <c r="V5" s="34">
        <f>IFERROR(INDEX('1P'!P$5:P$40,MATCH(B5,'1P'!B$5:B$40,0)),"")</f>
        <v>266</v>
      </c>
      <c r="W5" s="34">
        <f>IFERROR(INDEX('2P'!P$5:P$39,MATCH(B5,'2P'!B$5:B$39,0)),"")</f>
        <v>253</v>
      </c>
      <c r="X5" s="34">
        <f>IFERROR(INDEX('3P'!P$5:P$44,MATCH(B5,'3P'!B$5:B$44,0)),"")</f>
        <v>264</v>
      </c>
      <c r="Y5" s="34">
        <f>IFERROR(INDEX('1P'!Q$5:Q$40,MATCH(B5,'1P'!B$5:B$40,0)),"")</f>
        <v>56</v>
      </c>
      <c r="Z5" s="34">
        <f>IFERROR(INDEX('2P'!Q$5:Q$39,MATCH(B5,'2P'!B$5:B$39,0)),"")</f>
        <v>49</v>
      </c>
      <c r="AA5" s="34">
        <f>IFERROR(INDEX('3P'!Q$5:Q$44,MATCH(B5,'3P'!B$5:B$44,0)),"")</f>
        <v>56</v>
      </c>
    </row>
    <row r="6" spans="1:27" ht="15.75" x14ac:dyDescent="0.25">
      <c r="A6" s="9">
        <v>28</v>
      </c>
      <c r="B6" s="8" t="s">
        <v>30</v>
      </c>
      <c r="C6" s="27">
        <v>1954</v>
      </c>
      <c r="D6" s="42">
        <f>IFERROR(INDEX('1P'!G$5:G$40,MATCH(B6,'1P'!B$5:B$40,0)),"")</f>
        <v>9</v>
      </c>
      <c r="E6" s="47">
        <f>IFERROR(INDEX('1P'!K$5:K$40,MATCH(B6,'1P'!B$5:B$40,0)),"")</f>
        <v>20</v>
      </c>
      <c r="F6" s="48">
        <f>IFERROR(INDEX('1P'!O$5:O$40,MATCH(B6,'1P'!B$5:B$40,0)),"")</f>
        <v>16</v>
      </c>
      <c r="G6" s="38">
        <f>IFERROR(INDEX('1P'!P$5:P$40,MATCH(B6,'1P'!B$5:B$40,0)),"")</f>
        <v>251</v>
      </c>
      <c r="H6" s="38">
        <f>IF(SUM(D6:E6:F6)=0,"",SUM(D6:E6:F6))</f>
        <v>45</v>
      </c>
      <c r="I6" s="49">
        <f>IFERROR(INDEX('2P'!G$5:G$39,MATCH(B6,'2P'!B$5:B$39,0)),"")</f>
        <v>14</v>
      </c>
      <c r="J6" s="49">
        <f>IFERROR(INDEX('2P'!K$5:K$39,MATCH(B6,'2P'!B$5:B$39,0)),"")</f>
        <v>20</v>
      </c>
      <c r="K6" s="50">
        <f>IFERROR(INDEX('2P'!O$5:O$39,MATCH(B6,'2P'!B$5:B$39,0)),"")</f>
        <v>16</v>
      </c>
      <c r="L6" s="38">
        <f>IFERROR(INDEX('2P'!P$5:P$39,MATCH(B6,'2P'!B$5:B$39,0)),"")</f>
        <v>258</v>
      </c>
      <c r="M6" s="38">
        <f>IF(SUM(I6:J6:K6)=0,"",SUM(I6:J6:K6))</f>
        <v>50</v>
      </c>
      <c r="N6" s="51">
        <f>IFERROR(INDEX('3P'!G$5:G$44,MATCH(B6,'3P'!B$5:B$44,0)),"")</f>
        <v>18</v>
      </c>
      <c r="O6" s="52">
        <f>IFERROR(INDEX('3P'!K$5:K$44,MATCH(B6,'3P'!B$5:B$44,0)),"")</f>
        <v>20</v>
      </c>
      <c r="P6" s="53">
        <f>IFERROR(INDEX('3P'!O$5:O$44,MATCH(B6,'3P'!B$5:B$44,0)),"")</f>
        <v>18</v>
      </c>
      <c r="Q6" s="38">
        <f>IFERROR(INDEX('3P'!P$5:P$44,MATCH(B6,'3P'!B$5:B$44,0)),"")</f>
        <v>263</v>
      </c>
      <c r="R6" s="57">
        <f>IF(SUM(N6:O6:P6)=0,"",SUM(N6:O6:P6))</f>
        <v>56</v>
      </c>
      <c r="S6" s="59">
        <f t="shared" si="0"/>
        <v>521</v>
      </c>
      <c r="T6" s="38">
        <f t="shared" si="1"/>
        <v>106</v>
      </c>
      <c r="U6" s="38">
        <f t="shared" si="2"/>
        <v>2</v>
      </c>
      <c r="V6" s="34">
        <f>IFERROR(INDEX('1P'!P$5:P$40,MATCH(B6,'1P'!B$5:B$40,0)),"")</f>
        <v>251</v>
      </c>
      <c r="W6" s="34">
        <f>IFERROR(INDEX('2P'!P$5:P$39,MATCH(B6,'2P'!B$5:B$39,0)),"")</f>
        <v>258</v>
      </c>
      <c r="X6" s="34">
        <f>IFERROR(INDEX('3P'!P$5:P$44,MATCH(B6,'3P'!B$5:B$44,0)),"")</f>
        <v>263</v>
      </c>
      <c r="Y6" s="34">
        <f>IFERROR(INDEX('1P'!Q$5:Q$40,MATCH(B6,'1P'!B$5:B$40,0)),"")</f>
        <v>45</v>
      </c>
      <c r="Z6" s="34">
        <f>IFERROR(INDEX('2P'!Q$5:Q$39,MATCH(B6,'2P'!B$5:B$39,0)),"")</f>
        <v>50</v>
      </c>
      <c r="AA6" s="34">
        <f>IFERROR(INDEX('3P'!Q$5:Q$44,MATCH(B6,'3P'!B$5:B$44,0)),"")</f>
        <v>56</v>
      </c>
    </row>
    <row r="7" spans="1:27" ht="15.75" x14ac:dyDescent="0.25">
      <c r="A7" s="9">
        <v>1</v>
      </c>
      <c r="B7" s="8" t="s">
        <v>31</v>
      </c>
      <c r="C7" s="27">
        <v>1991</v>
      </c>
      <c r="D7" s="42">
        <f>IFERROR(INDEX('1P'!G$5:G$40,MATCH(B7,'1P'!B$5:B$40,0)),"")</f>
        <v>15</v>
      </c>
      <c r="E7" s="47">
        <f>IFERROR(INDEX('1P'!K$5:K$40,MATCH(B7,'1P'!B$5:B$40,0)),"")</f>
        <v>16</v>
      </c>
      <c r="F7" s="48">
        <f>IFERROR(INDEX('1P'!O$5:O$40,MATCH(B7,'1P'!B$5:B$40,0)),"")</f>
        <v>20</v>
      </c>
      <c r="G7" s="38">
        <f>IFERROR(INDEX('1P'!P$5:P$40,MATCH(B7,'1P'!B$5:B$40,0)),"")</f>
        <v>264</v>
      </c>
      <c r="H7" s="38">
        <f>IF(SUM(D7:E7:F7)=0,"",SUM(D7:E7:F7))</f>
        <v>51</v>
      </c>
      <c r="I7" s="49">
        <f>IFERROR(INDEX('2P'!G$5:G$39,MATCH(B7,'2P'!B$5:B$39,0)),"")</f>
        <v>18</v>
      </c>
      <c r="J7" s="49">
        <f>IFERROR(INDEX('2P'!K$5:K$39,MATCH(B7,'2P'!B$5:B$39,0)),"")</f>
        <v>16</v>
      </c>
      <c r="K7" s="50">
        <f>IFERROR(INDEX('2P'!O$5:O$39,MATCH(B7,'2P'!B$5:B$39,0)),"")</f>
        <v>20</v>
      </c>
      <c r="L7" s="38">
        <f>IFERROR(INDEX('2P'!P$5:P$39,MATCH(B7,'2P'!B$5:B$39,0)),"")</f>
        <v>262</v>
      </c>
      <c r="M7" s="38">
        <f>IF(SUM(I7:J7:K7)=0,"",SUM(I7:J7:K7))</f>
        <v>54</v>
      </c>
      <c r="N7" s="51">
        <f>IFERROR(INDEX('3P'!G$5:G$44,MATCH(B7,'3P'!B$5:B$44,0)),"")</f>
        <v>13</v>
      </c>
      <c r="O7" s="52">
        <f>IFERROR(INDEX('3P'!K$5:K$44,MATCH(B7,'3P'!B$5:B$44,0)),"")</f>
        <v>15</v>
      </c>
      <c r="P7" s="53">
        <f>IFERROR(INDEX('3P'!O$5:O$44,MATCH(B7,'3P'!B$5:B$44,0)),"")</f>
        <v>15</v>
      </c>
      <c r="Q7" s="38">
        <f>IFERROR(INDEX('3P'!P$5:P$44,MATCH(B7,'3P'!B$5:B$44,0)),"")</f>
        <v>245</v>
      </c>
      <c r="R7" s="57">
        <f>IF(SUM(N7:O7:P7)=0,"",SUM(N7:O7:P7))</f>
        <v>43</v>
      </c>
      <c r="S7" s="59">
        <f t="shared" si="0"/>
        <v>526</v>
      </c>
      <c r="T7" s="38">
        <f t="shared" si="1"/>
        <v>105</v>
      </c>
      <c r="U7" s="38">
        <f t="shared" si="2"/>
        <v>3</v>
      </c>
      <c r="V7" s="34">
        <f>IFERROR(INDEX('1P'!P$5:P$40,MATCH(B7,'1P'!B$5:B$40,0)),"")</f>
        <v>264</v>
      </c>
      <c r="W7" s="34">
        <f>IFERROR(INDEX('2P'!P$5:P$39,MATCH(B7,'2P'!B$5:B$39,0)),"")</f>
        <v>262</v>
      </c>
      <c r="X7" s="34">
        <f>IFERROR(INDEX('3P'!P$5:P$44,MATCH(B7,'3P'!B$5:B$44,0)),"")</f>
        <v>245</v>
      </c>
      <c r="Y7" s="34">
        <f>IFERROR(INDEX('1P'!Q$5:Q$40,MATCH(B7,'1P'!B$5:B$40,0)),"")</f>
        <v>51</v>
      </c>
      <c r="Z7" s="34">
        <f>IFERROR(INDEX('2P'!Q$5:Q$39,MATCH(B7,'2P'!B$5:B$39,0)),"")</f>
        <v>54</v>
      </c>
      <c r="AA7" s="34">
        <f>IFERROR(INDEX('3P'!Q$5:Q$44,MATCH(B7,'3P'!B$5:B$44,0)),"")</f>
        <v>43</v>
      </c>
    </row>
    <row r="8" spans="1:27" ht="15.75" x14ac:dyDescent="0.25">
      <c r="A8" s="9">
        <v>26</v>
      </c>
      <c r="B8" s="8" t="s">
        <v>57</v>
      </c>
      <c r="C8" s="27">
        <v>1979</v>
      </c>
      <c r="D8" s="42" t="str">
        <f>IFERROR(INDEX('1P'!G$5:G$40,MATCH(B8,'1P'!B$5:B$40,0)),"")</f>
        <v/>
      </c>
      <c r="E8" s="47" t="str">
        <f>IFERROR(INDEX('1P'!K$5:K$40,MATCH(B8,'1P'!B$5:B$40,0)),"")</f>
        <v/>
      </c>
      <c r="F8" s="48" t="str">
        <f>IFERROR(INDEX('1P'!O$5:O$40,MATCH(B8,'1P'!B$5:B$40,0)),"")</f>
        <v/>
      </c>
      <c r="G8" s="38" t="str">
        <f>IFERROR(INDEX('1P'!P$5:P$40,MATCH(B8,'1P'!B$5:B$40,0)),"")</f>
        <v/>
      </c>
      <c r="H8" s="38" t="str">
        <f>IF(SUM(D8:E8:F8)=0,"",SUM(D8:E8:F8))</f>
        <v/>
      </c>
      <c r="I8" s="49">
        <f>IFERROR(INDEX('2P'!G$5:G$39,MATCH(B8,'2P'!B$5:B$39,0)),"")</f>
        <v>15</v>
      </c>
      <c r="J8" s="49">
        <f>IFERROR(INDEX('2P'!K$5:K$39,MATCH(B8,'2P'!B$5:B$39,0)),"")</f>
        <v>18</v>
      </c>
      <c r="K8" s="50">
        <f>IFERROR(INDEX('2P'!O$5:O$39,MATCH(B8,'2P'!B$5:B$39,0)),"")</f>
        <v>15</v>
      </c>
      <c r="L8" s="38">
        <f>IFERROR(INDEX('2P'!P$5:P$39,MATCH(B8,'2P'!B$5:B$39,0)),"")</f>
        <v>253</v>
      </c>
      <c r="M8" s="38">
        <f>IF(SUM(I8:J8:K8)=0,"",SUM(I8:J8:K8))</f>
        <v>48</v>
      </c>
      <c r="N8" s="51">
        <f>IFERROR(INDEX('3P'!G$5:G$44,MATCH(B8,'3P'!B$5:B$44,0)),"")</f>
        <v>16</v>
      </c>
      <c r="O8" s="52">
        <f>IFERROR(INDEX('3P'!K$5:K$44,MATCH(B8,'3P'!B$5:B$44,0)),"")</f>
        <v>18</v>
      </c>
      <c r="P8" s="53">
        <f>IFERROR(INDEX('3P'!O$5:O$44,MATCH(B8,'3P'!B$5:B$44,0)),"")</f>
        <v>16</v>
      </c>
      <c r="Q8" s="38">
        <f>IFERROR(INDEX('3P'!P$5:P$44,MATCH(B8,'3P'!B$5:B$44,0)),"")</f>
        <v>259</v>
      </c>
      <c r="R8" s="57">
        <f>IF(SUM(N8:O8:P8)=0,"",SUM(N8:O8:P8))</f>
        <v>50</v>
      </c>
      <c r="S8" s="59">
        <f t="shared" si="0"/>
        <v>512</v>
      </c>
      <c r="T8" s="38">
        <f t="shared" si="1"/>
        <v>98</v>
      </c>
      <c r="U8" s="38">
        <f t="shared" si="2"/>
        <v>4</v>
      </c>
      <c r="V8" s="34" t="str">
        <f>IFERROR(INDEX('1P'!P$5:P$40,MATCH(B8,'1P'!B$5:B$40,0)),"")</f>
        <v/>
      </c>
      <c r="W8" s="34">
        <f>IFERROR(INDEX('2P'!P$5:P$39,MATCH(B8,'2P'!B$5:B$39,0)),"")</f>
        <v>253</v>
      </c>
      <c r="X8" s="34">
        <f>IFERROR(INDEX('3P'!P$5:P$44,MATCH(B8,'3P'!B$5:B$44,0)),"")</f>
        <v>259</v>
      </c>
      <c r="Y8" s="34" t="str">
        <f>IFERROR(INDEX('1P'!Q$5:Q$40,MATCH(B8,'1P'!B$5:B$40,0)),"")</f>
        <v/>
      </c>
      <c r="Z8" s="34">
        <f>IFERROR(INDEX('2P'!Q$5:Q$39,MATCH(B8,'2P'!B$5:B$39,0)),"")</f>
        <v>48</v>
      </c>
      <c r="AA8" s="34">
        <f>IFERROR(INDEX('3P'!Q$5:Q$44,MATCH(B8,'3P'!B$5:B$44,0)),"")</f>
        <v>50</v>
      </c>
    </row>
    <row r="9" spans="1:27" ht="15.75" x14ac:dyDescent="0.25">
      <c r="A9" s="9">
        <v>6</v>
      </c>
      <c r="B9" s="8" t="s">
        <v>27</v>
      </c>
      <c r="C9" s="27">
        <v>1974</v>
      </c>
      <c r="D9" s="42">
        <f>IFERROR(INDEX('1P'!G$5:G$40,MATCH(B9,'1P'!B$5:B$40,0)),"")</f>
        <v>18</v>
      </c>
      <c r="E9" s="47">
        <f>IFERROR(INDEX('1P'!K$5:K$40,MATCH(B9,'1P'!B$5:B$40,0)),"")</f>
        <v>14</v>
      </c>
      <c r="F9" s="48">
        <f>IFERROR(INDEX('1P'!O$5:O$40,MATCH(B9,'1P'!B$5:B$40,0)),"")</f>
        <v>12</v>
      </c>
      <c r="G9" s="38">
        <f>IFERROR(INDEX('1P'!P$5:P$40,MATCH(B9,'1P'!B$5:B$40,0)),"")</f>
        <v>240</v>
      </c>
      <c r="H9" s="38">
        <f>IF(SUM(D9:E9:F9)=0,"",SUM(D9:E9:F9))</f>
        <v>44</v>
      </c>
      <c r="I9" s="49">
        <f>IFERROR(INDEX('2P'!G$5:G$39,MATCH(B9,'2P'!B$5:B$39,0)),"")</f>
        <v>20</v>
      </c>
      <c r="J9" s="49">
        <f>IFERROR(INDEX('2P'!K$5:K$39,MATCH(B9,'2P'!B$5:B$39,0)),"")</f>
        <v>14</v>
      </c>
      <c r="K9" s="50">
        <f>IFERROR(INDEX('2P'!O$5:O$39,MATCH(B9,'2P'!B$5:B$39,0)),"")</f>
        <v>14</v>
      </c>
      <c r="L9" s="38">
        <f>IFERROR(INDEX('2P'!P$5:P$39,MATCH(B9,'2P'!B$5:B$39,0)),"")</f>
        <v>246</v>
      </c>
      <c r="M9" s="38">
        <f>IF(SUM(I9:J9:K9)=0,"",SUM(I9:J9:K9))</f>
        <v>48</v>
      </c>
      <c r="N9" s="51" t="str">
        <f>IFERROR(INDEX('3P'!G$5:G$44,MATCH(B9,'3P'!B$5:B$44,0)),"")</f>
        <v/>
      </c>
      <c r="O9" s="52" t="str">
        <f>IFERROR(INDEX('3P'!K$5:K$44,MATCH(B9,'3P'!B$5:B$44,0)),"")</f>
        <v/>
      </c>
      <c r="P9" s="53" t="str">
        <f>IFERROR(INDEX('3P'!O$5:O$44,MATCH(B9,'3P'!B$5:B$44,0)),"")</f>
        <v/>
      </c>
      <c r="Q9" s="38" t="str">
        <f>IFERROR(INDEX('3P'!P$5:P$44,MATCH(B9,'3P'!B$5:B$44,0)),"")</f>
        <v/>
      </c>
      <c r="R9" s="57" t="str">
        <f>IF(SUM(N9:O9:P9)=0,"",SUM(N9:O9:P9))</f>
        <v/>
      </c>
      <c r="S9" s="59">
        <f t="shared" si="0"/>
        <v>486</v>
      </c>
      <c r="T9" s="38">
        <f t="shared" si="1"/>
        <v>92</v>
      </c>
      <c r="U9" s="38">
        <f t="shared" si="2"/>
        <v>5</v>
      </c>
      <c r="V9" s="34">
        <f>IFERROR(INDEX('1P'!P$5:P$40,MATCH(B9,'1P'!B$5:B$40,0)),"")</f>
        <v>240</v>
      </c>
      <c r="W9" s="34">
        <f>IFERROR(INDEX('2P'!P$5:P$39,MATCH(B9,'2P'!B$5:B$39,0)),"")</f>
        <v>246</v>
      </c>
      <c r="X9" s="34" t="str">
        <f>IFERROR(INDEX('3P'!P$5:P$44,MATCH(B9,'3P'!B$5:B$44,0)),"")</f>
        <v/>
      </c>
      <c r="Y9" s="34">
        <f>IFERROR(INDEX('1P'!Q$5:Q$40,MATCH(B9,'1P'!B$5:B$40,0)),"")</f>
        <v>44</v>
      </c>
      <c r="Z9" s="34">
        <f>IFERROR(INDEX('2P'!Q$5:Q$39,MATCH(B9,'2P'!B$5:B$39,0)),"")</f>
        <v>48</v>
      </c>
      <c r="AA9" s="34" t="str">
        <f>IFERROR(INDEX('3P'!Q$5:Q$44,MATCH(B9,'3P'!B$5:B$44,0)),"")</f>
        <v/>
      </c>
    </row>
    <row r="10" spans="1:27" ht="15.75" x14ac:dyDescent="0.25">
      <c r="A10" s="9">
        <v>4</v>
      </c>
      <c r="B10" s="8" t="s">
        <v>29</v>
      </c>
      <c r="C10" s="27">
        <v>1977</v>
      </c>
      <c r="D10" s="42">
        <f>IFERROR(INDEX('1P'!G$5:G$40,MATCH(B10,'1P'!B$5:B$40,0)),"")</f>
        <v>13</v>
      </c>
      <c r="E10" s="47">
        <f>IFERROR(INDEX('1P'!K$5:K$40,MATCH(B10,'1P'!B$5:B$40,0)),"")</f>
        <v>9</v>
      </c>
      <c r="F10" s="48">
        <f>IFERROR(INDEX('1P'!O$5:O$40,MATCH(B10,'1P'!B$5:B$40,0)),"")</f>
        <v>14</v>
      </c>
      <c r="G10" s="38">
        <f>IFERROR(INDEX('1P'!P$5:P$40,MATCH(B10,'1P'!B$5:B$40,0)),"")</f>
        <v>227</v>
      </c>
      <c r="H10" s="38">
        <f>IF(SUM(D10:E10:F10)=0,"",SUM(D10:E10:F10))</f>
        <v>36</v>
      </c>
      <c r="I10" s="49" t="str">
        <f>IFERROR(INDEX('2P'!G$5:G$39,MATCH(B10,'2P'!B$5:B$39,0)),"")</f>
        <v/>
      </c>
      <c r="J10" s="49" t="str">
        <f>IFERROR(INDEX('2P'!K$5:K$39,MATCH(B10,'2P'!B$5:B$39,0)),"")</f>
        <v/>
      </c>
      <c r="K10" s="50" t="str">
        <f>IFERROR(INDEX('2P'!O$5:O$39,MATCH(B10,'2P'!B$5:B$39,0)),"")</f>
        <v/>
      </c>
      <c r="L10" s="38" t="str">
        <f>IFERROR(INDEX('2P'!P$5:P$39,MATCH(B10,'2P'!B$5:B$39,0)),"")</f>
        <v/>
      </c>
      <c r="M10" s="38" t="str">
        <f>IF(SUM(I10:J10:K10)=0,"",SUM(I10:J10:K10))</f>
        <v/>
      </c>
      <c r="N10" s="51">
        <f>IFERROR(INDEX('3P'!G$5:G$44,MATCH(B10,'3P'!B$5:B$44,0)),"")</f>
        <v>14</v>
      </c>
      <c r="O10" s="52">
        <f>IFERROR(INDEX('3P'!K$5:K$44,MATCH(B10,'3P'!B$5:B$44,0)),"")</f>
        <v>11</v>
      </c>
      <c r="P10" s="53">
        <f>IFERROR(INDEX('3P'!O$5:O$44,MATCH(B10,'3P'!B$5:B$44,0)),"")</f>
        <v>13</v>
      </c>
      <c r="Q10" s="38">
        <f>IFERROR(INDEX('3P'!P$5:P$44,MATCH(B10,'3P'!B$5:B$44,0)),"")</f>
        <v>223</v>
      </c>
      <c r="R10" s="57">
        <f>IF(SUM(N10:O10:P10)=0,"",SUM(N10:O10:P10))</f>
        <v>38</v>
      </c>
      <c r="S10" s="59">
        <f t="shared" si="0"/>
        <v>450</v>
      </c>
      <c r="T10" s="38">
        <f t="shared" si="1"/>
        <v>74</v>
      </c>
      <c r="U10" s="38">
        <f t="shared" si="2"/>
        <v>6</v>
      </c>
      <c r="V10" s="34">
        <f>IFERROR(INDEX('1P'!P$5:P$40,MATCH(B10,'1P'!B$5:B$40,0)),"")</f>
        <v>227</v>
      </c>
      <c r="W10" s="34" t="str">
        <f>IFERROR(INDEX('2P'!P$5:P$39,MATCH(B10,'2P'!B$5:B$39,0)),"")</f>
        <v/>
      </c>
      <c r="X10" s="34">
        <f>IFERROR(INDEX('3P'!P$5:P$44,MATCH(B10,'3P'!B$5:B$44,0)),"")</f>
        <v>223</v>
      </c>
      <c r="Y10" s="34">
        <f>IFERROR(INDEX('1P'!Q$5:Q$40,MATCH(B10,'1P'!B$5:B$40,0)),"")</f>
        <v>36</v>
      </c>
      <c r="Z10" s="34" t="str">
        <f>IFERROR(INDEX('2P'!Q$5:Q$39,MATCH(B10,'2P'!B$5:B$39,0)),"")</f>
        <v/>
      </c>
      <c r="AA10" s="34">
        <f>IFERROR(INDEX('3P'!Q$5:Q$44,MATCH(B10,'3P'!B$5:B$44,0)),"")</f>
        <v>38</v>
      </c>
    </row>
    <row r="11" spans="1:27" ht="15.75" x14ac:dyDescent="0.25">
      <c r="A11" s="9">
        <v>7</v>
      </c>
      <c r="B11" s="8" t="s">
        <v>56</v>
      </c>
      <c r="C11" s="27">
        <v>1989</v>
      </c>
      <c r="D11" s="42">
        <f>IFERROR(INDEX('1P'!G$5:G$40,MATCH(B11,'1P'!B$5:B$40,0)),"")</f>
        <v>7</v>
      </c>
      <c r="E11" s="47">
        <f>IFERROR(INDEX('1P'!K$5:K$40,MATCH(B11,'1P'!B$5:B$40,0)),"")</f>
        <v>14</v>
      </c>
      <c r="F11" s="48">
        <f>IFERROR(INDEX('1P'!O$5:O$40,MATCH(B11,'1P'!B$5:B$40,0)),"")</f>
        <v>11</v>
      </c>
      <c r="G11" s="38">
        <f>IFERROR(INDEX('1P'!P$5:P$40,MATCH(B11,'1P'!B$5:B$40,0)),"")</f>
        <v>226</v>
      </c>
      <c r="H11" s="38">
        <f>IF(SUM(D11:E11:F11)=0,"",SUM(D11:E11:F11))</f>
        <v>32</v>
      </c>
      <c r="I11" s="49">
        <f>IFERROR(INDEX('2P'!G$5:G$39,MATCH(B11,'2P'!B$5:B$39,0)),"")</f>
        <v>12</v>
      </c>
      <c r="J11" s="49">
        <f>IFERROR(INDEX('2P'!K$5:K$39,MATCH(B11,'2P'!B$5:B$39,0)),"")</f>
        <v>11</v>
      </c>
      <c r="K11" s="50">
        <f>IFERROR(INDEX('2P'!O$5:O$39,MATCH(B11,'2P'!B$5:B$39,0)),"")</f>
        <v>9</v>
      </c>
      <c r="L11" s="38">
        <f>IFERROR(INDEX('2P'!P$5:P$39,MATCH(B11,'2P'!B$5:B$39,0)),"")</f>
        <v>203</v>
      </c>
      <c r="M11" s="38">
        <f>IF(SUM(I11:J11:K11)=0,"",SUM(I11:J11:K11))</f>
        <v>32</v>
      </c>
      <c r="N11" s="51">
        <f>IFERROR(INDEX('3P'!G$5:G$44,MATCH(B11,'3P'!B$5:B$44,0)),"")</f>
        <v>8</v>
      </c>
      <c r="O11" s="52">
        <f>IFERROR(INDEX('3P'!K$5:K$44,MATCH(B11,'3P'!B$5:B$44,0)),"")</f>
        <v>13</v>
      </c>
      <c r="P11" s="53">
        <f>IFERROR(INDEX('3P'!O$5:O$44,MATCH(B11,'3P'!B$5:B$44,0)),"")</f>
        <v>11</v>
      </c>
      <c r="Q11" s="38">
        <f>IFERROR(INDEX('3P'!P$5:P$44,MATCH(B11,'3P'!B$5:B$44,0)),"")</f>
        <v>211</v>
      </c>
      <c r="R11" s="57">
        <f>IF(SUM(N11:O11:P11)=0,"",SUM(N11:O11:P11))</f>
        <v>32</v>
      </c>
      <c r="S11" s="59">
        <f t="shared" si="0"/>
        <v>437</v>
      </c>
      <c r="T11" s="38">
        <f t="shared" si="1"/>
        <v>64</v>
      </c>
      <c r="U11" s="38">
        <f t="shared" si="2"/>
        <v>7</v>
      </c>
      <c r="V11" s="34">
        <f>IFERROR(INDEX('1P'!P$5:P$40,MATCH(B11,'1P'!B$5:B$40,0)),"")</f>
        <v>226</v>
      </c>
      <c r="W11" s="34">
        <f>IFERROR(INDEX('2P'!P$5:P$39,MATCH(B11,'2P'!B$5:B$39,0)),"")</f>
        <v>203</v>
      </c>
      <c r="X11" s="34">
        <f>IFERROR(INDEX('3P'!P$5:P$44,MATCH(B11,'3P'!B$5:B$44,0)),"")</f>
        <v>211</v>
      </c>
      <c r="Y11" s="34">
        <f>IFERROR(INDEX('1P'!Q$5:Q$40,MATCH(B11,'1P'!B$5:B$40,0)),"")</f>
        <v>32</v>
      </c>
      <c r="Z11" s="34">
        <f>IFERROR(INDEX('2P'!Q$5:Q$39,MATCH(B11,'2P'!B$5:B$39,0)),"")</f>
        <v>32</v>
      </c>
      <c r="AA11" s="34">
        <f>IFERROR(INDEX('3P'!Q$5:Q$44,MATCH(B11,'3P'!B$5:B$44,0)),"")</f>
        <v>32</v>
      </c>
    </row>
    <row r="12" spans="1:27" ht="15.75" x14ac:dyDescent="0.25">
      <c r="A12" s="9">
        <v>5</v>
      </c>
      <c r="B12" s="8" t="s">
        <v>53</v>
      </c>
      <c r="C12" s="27">
        <v>1979</v>
      </c>
      <c r="D12" s="42">
        <f>IFERROR(INDEX('1P'!G$5:G$40,MATCH(B12,'1P'!B$5:B$40,0)),"")</f>
        <v>8</v>
      </c>
      <c r="E12" s="47">
        <f>IFERROR(INDEX('1P'!K$5:K$40,MATCH(B12,'1P'!B$5:B$40,0)),"")</f>
        <v>7</v>
      </c>
      <c r="F12" s="48">
        <f>IFERROR(INDEX('1P'!O$5:O$40,MATCH(B12,'1P'!B$5:B$40,0)),"")</f>
        <v>13</v>
      </c>
      <c r="G12" s="38">
        <f>IFERROR(INDEX('1P'!P$5:P$40,MATCH(B12,'1P'!B$5:B$40,0)),"")</f>
        <v>214</v>
      </c>
      <c r="H12" s="38">
        <f>IF(SUM(D12:E12:F12)=0,"",SUM(D12:E12:F12))</f>
        <v>28</v>
      </c>
      <c r="I12" s="49">
        <f>IFERROR(INDEX('2P'!G$5:G$39,MATCH(B12,'2P'!B$5:B$39,0)),"")</f>
        <v>8</v>
      </c>
      <c r="J12" s="49">
        <f>IFERROR(INDEX('2P'!K$5:K$39,MATCH(B12,'2P'!B$5:B$39,0)),"")</f>
        <v>13</v>
      </c>
      <c r="K12" s="50">
        <f>IFERROR(INDEX('2P'!O$5:O$39,MATCH(B12,'2P'!B$5:B$39,0)),"")</f>
        <v>11</v>
      </c>
      <c r="L12" s="38">
        <f>IFERROR(INDEX('2P'!P$5:P$39,MATCH(B12,'2P'!B$5:B$39,0)),"")</f>
        <v>219</v>
      </c>
      <c r="M12" s="38">
        <f>IF(SUM(I12:J12:K12)=0,"",SUM(I12:J12:K12))</f>
        <v>32</v>
      </c>
      <c r="N12" s="51">
        <f>IFERROR(INDEX('3P'!G$5:G$44,MATCH(B12,'3P'!B$5:B$44,0)),"")</f>
        <v>10</v>
      </c>
      <c r="O12" s="52">
        <f>IFERROR(INDEX('3P'!K$5:K$44,MATCH(B12,'3P'!B$5:B$44,0)),"")</f>
        <v>6</v>
      </c>
      <c r="P12" s="53">
        <f>IFERROR(INDEX('3P'!O$5:O$44,MATCH(B12,'3P'!B$5:B$44,0)),"")</f>
        <v>8</v>
      </c>
      <c r="Q12" s="38">
        <f>IFERROR(INDEX('3P'!P$5:P$44,MATCH(B12,'3P'!B$5:B$44,0)),"")</f>
        <v>184</v>
      </c>
      <c r="R12" s="57">
        <f>IF(SUM(N12:O12:P12)=0,"",SUM(N12:O12:P12))</f>
        <v>24</v>
      </c>
      <c r="S12" s="59">
        <f t="shared" si="0"/>
        <v>433</v>
      </c>
      <c r="T12" s="38">
        <f t="shared" si="1"/>
        <v>60</v>
      </c>
      <c r="U12" s="38">
        <f t="shared" si="2"/>
        <v>8</v>
      </c>
      <c r="V12" s="34">
        <f>IFERROR(INDEX('1P'!P$5:P$40,MATCH(B12,'1P'!B$5:B$40,0)),"")</f>
        <v>214</v>
      </c>
      <c r="W12" s="34">
        <f>IFERROR(INDEX('2P'!P$5:P$39,MATCH(B12,'2P'!B$5:B$39,0)),"")</f>
        <v>219</v>
      </c>
      <c r="X12" s="34">
        <f>IFERROR(INDEX('3P'!P$5:P$44,MATCH(B12,'3P'!B$5:B$44,0)),"")</f>
        <v>184</v>
      </c>
      <c r="Y12" s="34">
        <f>IFERROR(INDEX('1P'!Q$5:Q$40,MATCH(B12,'1P'!B$5:B$40,0)),"")</f>
        <v>28</v>
      </c>
      <c r="Z12" s="34">
        <f>IFERROR(INDEX('2P'!Q$5:Q$39,MATCH(B12,'2P'!B$5:B$39,0)),"")</f>
        <v>32</v>
      </c>
      <c r="AA12" s="34">
        <f>IFERROR(INDEX('3P'!Q$5:Q$44,MATCH(B12,'3P'!B$5:B$44,0)),"")</f>
        <v>24</v>
      </c>
    </row>
    <row r="13" spans="1:27" ht="15.75" x14ac:dyDescent="0.25">
      <c r="A13" s="9">
        <v>22</v>
      </c>
      <c r="B13" s="8" t="s">
        <v>55</v>
      </c>
      <c r="C13" s="27">
        <v>1980</v>
      </c>
      <c r="D13" s="42" t="str">
        <f>IFERROR(INDEX('1P'!G$5:G$40,MATCH(B13,'1P'!B$5:B$40,0)),"")</f>
        <v/>
      </c>
      <c r="E13" s="47" t="str">
        <f>IFERROR(INDEX('1P'!K$5:K$40,MATCH(B13,'1P'!B$5:B$40,0)),"")</f>
        <v/>
      </c>
      <c r="F13" s="48" t="str">
        <f>IFERROR(INDEX('1P'!O$5:O$40,MATCH(B13,'1P'!B$5:B$40,0)),"")</f>
        <v/>
      </c>
      <c r="G13" s="38" t="str">
        <f>IFERROR(INDEX('1P'!P$5:P$40,MATCH(B13,'1P'!B$5:B$40,0)),"")</f>
        <v/>
      </c>
      <c r="H13" s="38" t="str">
        <f>IF(SUM(D13:E13:F13)=0,"",SUM(D13:E13:F13))</f>
        <v/>
      </c>
      <c r="I13" s="49">
        <f>IFERROR(INDEX('2P'!G$5:G$39,MATCH(B13,'2P'!B$5:B$39,0)),"")</f>
        <v>10</v>
      </c>
      <c r="J13" s="49">
        <f>IFERROR(INDEX('2P'!K$5:K$39,MATCH(B13,'2P'!B$5:B$39,0)),"")</f>
        <v>9</v>
      </c>
      <c r="K13" s="50">
        <f>IFERROR(INDEX('2P'!O$5:O$39,MATCH(B13,'2P'!B$5:B$39,0)),"")</f>
        <v>8</v>
      </c>
      <c r="L13" s="38">
        <f>IFERROR(INDEX('2P'!P$5:P$39,MATCH(B13,'2P'!B$5:B$39,0)),"")</f>
        <v>197</v>
      </c>
      <c r="M13" s="38">
        <f>IF(SUM(I13:J13:K13)=0,"",SUM(I13:J13:K13))</f>
        <v>27</v>
      </c>
      <c r="N13" s="51">
        <f>IFERROR(INDEX('3P'!G$5:G$44,MATCH(B13,'3P'!B$5:B$44,0)),"")</f>
        <v>11</v>
      </c>
      <c r="O13" s="52">
        <f>IFERROR(INDEX('3P'!K$5:K$44,MATCH(B13,'3P'!B$5:B$44,0)),"")</f>
        <v>8</v>
      </c>
      <c r="P13" s="53">
        <f>IFERROR(INDEX('3P'!O$5:O$44,MATCH(B13,'3P'!B$5:B$44,0)),"")</f>
        <v>14</v>
      </c>
      <c r="Q13" s="38">
        <f>IFERROR(INDEX('3P'!P$5:P$44,MATCH(B13,'3P'!B$5:B$44,0)),"")</f>
        <v>202</v>
      </c>
      <c r="R13" s="57">
        <f>IF(SUM(N13:O13:P13)=0,"",SUM(N13:O13:P13))</f>
        <v>33</v>
      </c>
      <c r="S13" s="59">
        <f t="shared" si="0"/>
        <v>399</v>
      </c>
      <c r="T13" s="38">
        <f t="shared" si="1"/>
        <v>60</v>
      </c>
      <c r="U13" s="38">
        <f t="shared" si="2"/>
        <v>9</v>
      </c>
      <c r="V13" s="34" t="str">
        <f>IFERROR(INDEX('1P'!P$5:P$40,MATCH(B13,'1P'!B$5:B$40,0)),"")</f>
        <v/>
      </c>
      <c r="W13" s="34">
        <f>IFERROR(INDEX('2P'!P$5:P$39,MATCH(B13,'2P'!B$5:B$39,0)),"")</f>
        <v>197</v>
      </c>
      <c r="X13" s="34">
        <f>IFERROR(INDEX('3P'!P$5:P$44,MATCH(B13,'3P'!B$5:B$44,0)),"")</f>
        <v>202</v>
      </c>
      <c r="Y13" s="34" t="str">
        <f>IFERROR(INDEX('1P'!Q$5:Q$40,MATCH(B13,'1P'!B$5:B$40,0)),"")</f>
        <v/>
      </c>
      <c r="Z13" s="34">
        <f>IFERROR(INDEX('2P'!Q$5:Q$39,MATCH(B13,'2P'!B$5:B$39,0)),"")</f>
        <v>27</v>
      </c>
      <c r="AA13" s="34">
        <f>IFERROR(INDEX('3P'!Q$5:Q$44,MATCH(B13,'3P'!B$5:B$44,0)),"")</f>
        <v>33</v>
      </c>
    </row>
    <row r="14" spans="1:27" ht="15.75" x14ac:dyDescent="0.25">
      <c r="A14" s="9">
        <v>24</v>
      </c>
      <c r="B14" s="8" t="s">
        <v>102</v>
      </c>
      <c r="C14" s="27">
        <v>1997</v>
      </c>
      <c r="D14" s="42" t="str">
        <f>IFERROR(INDEX('1P'!G$5:G$40,MATCH(B14,'1P'!B$5:B$40,0)),"")</f>
        <v/>
      </c>
      <c r="E14" s="47" t="str">
        <f>IFERROR(INDEX('1P'!K$5:K$40,MATCH(B14,'1P'!B$5:B$40,0)),"")</f>
        <v/>
      </c>
      <c r="F14" s="48" t="str">
        <f>IFERROR(INDEX('1P'!O$5:O$40,MATCH(B14,'1P'!B$5:B$40,0)),"")</f>
        <v/>
      </c>
      <c r="G14" s="38" t="str">
        <f>IFERROR(INDEX('1P'!P$5:P$40,MATCH(B14,'1P'!B$5:B$40,0)),"")</f>
        <v/>
      </c>
      <c r="H14" s="38" t="str">
        <f>IF(SUM(D14:E14:F14)=0,"",SUM(D14:E14:F14))</f>
        <v/>
      </c>
      <c r="I14" s="49">
        <f>IFERROR(INDEX('2P'!G$5:G$39,MATCH(B14,'2P'!B$5:B$39,0)),"")</f>
        <v>5</v>
      </c>
      <c r="J14" s="49">
        <f>IFERROR(INDEX('2P'!K$5:K$39,MATCH(B14,'2P'!B$5:B$39,0)),"")</f>
        <v>8</v>
      </c>
      <c r="K14" s="50">
        <f>IFERROR(INDEX('2P'!O$5:O$39,MATCH(B14,'2P'!B$5:B$39,0)),"")</f>
        <v>13</v>
      </c>
      <c r="L14" s="38">
        <f>IFERROR(INDEX('2P'!P$5:P$39,MATCH(B14,'2P'!B$5:B$39,0)),"")</f>
        <v>199</v>
      </c>
      <c r="M14" s="38">
        <f>IF(SUM(I14:J14:K14)=0,"",SUM(I14:J14:K14))</f>
        <v>26</v>
      </c>
      <c r="N14" s="51">
        <f>IFERROR(INDEX('3P'!G$5:G$44,MATCH(B14,'3P'!B$5:B$44,0)),"")</f>
        <v>15</v>
      </c>
      <c r="O14" s="52">
        <f>IFERROR(INDEX('3P'!K$5:K$44,MATCH(B14,'3P'!B$5:B$44,0)),"")</f>
        <v>9</v>
      </c>
      <c r="P14" s="53">
        <f>IFERROR(INDEX('3P'!O$5:O$44,MATCH(B14,'3P'!B$5:B$44,0)),"")</f>
        <v>9</v>
      </c>
      <c r="Q14" s="38">
        <f>IFERROR(INDEX('3P'!P$5:P$44,MATCH(B14,'3P'!B$5:B$44,0)),"")</f>
        <v>208</v>
      </c>
      <c r="R14" s="57">
        <f>IF(SUM(N14:O14:P14)=0,"",SUM(N14:O14:P14))</f>
        <v>33</v>
      </c>
      <c r="S14" s="59">
        <f t="shared" si="0"/>
        <v>407</v>
      </c>
      <c r="T14" s="38">
        <f t="shared" si="1"/>
        <v>59</v>
      </c>
      <c r="U14" s="38">
        <f t="shared" si="2"/>
        <v>10</v>
      </c>
      <c r="V14" s="34" t="str">
        <f>IFERROR(INDEX('1P'!P$5:P$40,MATCH(B14,'1P'!B$5:B$40,0)),"")</f>
        <v/>
      </c>
      <c r="W14" s="34">
        <f>IFERROR(INDEX('2P'!P$5:P$39,MATCH(B14,'2P'!B$5:B$39,0)),"")</f>
        <v>199</v>
      </c>
      <c r="X14" s="34">
        <f>IFERROR(INDEX('3P'!P$5:P$44,MATCH(B14,'3P'!B$5:B$44,0)),"")</f>
        <v>208</v>
      </c>
      <c r="Y14" s="34" t="str">
        <f>IFERROR(INDEX('1P'!Q$5:Q$40,MATCH(B14,'1P'!B$5:B$40,0)),"")</f>
        <v/>
      </c>
      <c r="Z14" s="34">
        <f>IFERROR(INDEX('2P'!Q$5:Q$39,MATCH(B14,'2P'!B$5:B$39,0)),"")</f>
        <v>26</v>
      </c>
      <c r="AA14" s="34">
        <f>IFERROR(INDEX('3P'!Q$5:Q$44,MATCH(B14,'3P'!B$5:B$44,0)),"")</f>
        <v>33</v>
      </c>
    </row>
    <row r="15" spans="1:27" ht="15.75" x14ac:dyDescent="0.25">
      <c r="A15" s="9">
        <v>11</v>
      </c>
      <c r="B15" s="8" t="s">
        <v>90</v>
      </c>
      <c r="C15" s="27">
        <v>1980</v>
      </c>
      <c r="D15" s="42">
        <f>IFERROR(INDEX('1P'!G$5:G$40,MATCH(B15,'1P'!B$5:B$40,0)),"")</f>
        <v>10</v>
      </c>
      <c r="E15" s="47">
        <f>IFERROR(INDEX('1P'!K$5:K$40,MATCH(B15,'1P'!B$5:B$40,0)),"")</f>
        <v>10</v>
      </c>
      <c r="F15" s="48">
        <f>IFERROR(INDEX('1P'!O$5:O$40,MATCH(B15,'1P'!B$5:B$40,0)),"")</f>
        <v>7</v>
      </c>
      <c r="G15" s="38">
        <f>IFERROR(INDEX('1P'!P$5:P$40,MATCH(B15,'1P'!B$5:B$40,0)),"")</f>
        <v>205</v>
      </c>
      <c r="H15" s="38">
        <f>IF(SUM(D15:E15:F15)=0,"",SUM(D15:E15:F15))</f>
        <v>27</v>
      </c>
      <c r="I15" s="49">
        <f>IFERROR(INDEX('2P'!G$5:G$39,MATCH(B15,'2P'!B$5:B$39,0)),"")</f>
        <v>4</v>
      </c>
      <c r="J15" s="49">
        <f>IFERROR(INDEX('2P'!K$5:K$39,MATCH(B15,'2P'!B$5:B$39,0)),"")</f>
        <v>7</v>
      </c>
      <c r="K15" s="50">
        <f>IFERROR(INDEX('2P'!O$5:O$39,MATCH(B15,'2P'!B$5:B$39,0)),"")</f>
        <v>7</v>
      </c>
      <c r="L15" s="38">
        <f>IFERROR(INDEX('2P'!P$5:P$39,MATCH(B15,'2P'!B$5:B$39,0)),"")</f>
        <v>163</v>
      </c>
      <c r="M15" s="38">
        <f>IF(SUM(I15:J15:K15)=0,"",SUM(I15:J15:K15))</f>
        <v>18</v>
      </c>
      <c r="N15" s="51">
        <f>IFERROR(INDEX('3P'!G$5:G$44,MATCH(B15,'3P'!B$5:B$44,0)),"")</f>
        <v>12</v>
      </c>
      <c r="O15" s="52">
        <f>IFERROR(INDEX('3P'!K$5:K$44,MATCH(B15,'3P'!B$5:B$44,0)),"")</f>
        <v>12</v>
      </c>
      <c r="P15" s="53">
        <f>IFERROR(INDEX('3P'!O$5:O$44,MATCH(B15,'3P'!B$5:B$44,0)),"")</f>
        <v>6</v>
      </c>
      <c r="Q15" s="38">
        <f>IFERROR(INDEX('3P'!P$5:P$44,MATCH(B15,'3P'!B$5:B$44,0)),"")</f>
        <v>196</v>
      </c>
      <c r="R15" s="57">
        <f>IF(SUM(N15:O15:P15)=0,"",SUM(N15:O15:P15))</f>
        <v>30</v>
      </c>
      <c r="S15" s="59">
        <f t="shared" si="0"/>
        <v>401</v>
      </c>
      <c r="T15" s="38">
        <f t="shared" si="1"/>
        <v>57</v>
      </c>
      <c r="U15" s="38">
        <f t="shared" si="2"/>
        <v>11</v>
      </c>
      <c r="V15" s="34">
        <f>IFERROR(INDEX('1P'!P$5:P$40,MATCH(B15,'1P'!B$5:B$40,0)),"")</f>
        <v>205</v>
      </c>
      <c r="W15" s="34">
        <f>IFERROR(INDEX('2P'!P$5:P$39,MATCH(B15,'2P'!B$5:B$39,0)),"")</f>
        <v>163</v>
      </c>
      <c r="X15" s="34">
        <f>IFERROR(INDEX('3P'!P$5:P$44,MATCH(B15,'3P'!B$5:B$44,0)),"")</f>
        <v>196</v>
      </c>
      <c r="Y15" s="34">
        <f>IFERROR(INDEX('1P'!Q$5:Q$40,MATCH(B15,'1P'!B$5:B$40,0)),"")</f>
        <v>27</v>
      </c>
      <c r="Z15" s="34">
        <f>IFERROR(INDEX('2P'!Q$5:Q$39,MATCH(B15,'2P'!B$5:B$39,0)),"")</f>
        <v>18</v>
      </c>
      <c r="AA15" s="34">
        <f>IFERROR(INDEX('3P'!Q$5:Q$44,MATCH(B15,'3P'!B$5:B$44,0)),"")</f>
        <v>30</v>
      </c>
    </row>
    <row r="16" spans="1:27" ht="15.75" x14ac:dyDescent="0.25">
      <c r="A16" s="9">
        <v>27</v>
      </c>
      <c r="B16" s="8" t="s">
        <v>104</v>
      </c>
      <c r="C16" s="27">
        <v>1987</v>
      </c>
      <c r="D16" s="42" t="str">
        <f>IFERROR(INDEX('1P'!G$5:G$40,MATCH(B16,'1P'!B$5:B$40,0)),"")</f>
        <v/>
      </c>
      <c r="E16" s="47" t="str">
        <f>IFERROR(INDEX('1P'!K$5:K$40,MATCH(B16,'1P'!B$5:B$40,0)),"")</f>
        <v/>
      </c>
      <c r="F16" s="48" t="str">
        <f>IFERROR(INDEX('1P'!O$5:O$40,MATCH(B16,'1P'!B$5:B$40,0)),"")</f>
        <v/>
      </c>
      <c r="G16" s="38" t="str">
        <f>IFERROR(INDEX('1P'!P$5:P$40,MATCH(B16,'1P'!B$5:B$40,0)),"")</f>
        <v/>
      </c>
      <c r="H16" s="38" t="str">
        <f>IF(SUM(D16:E16:F16)=0,"",SUM(D16:E16:F16))</f>
        <v/>
      </c>
      <c r="I16" s="49">
        <f>IFERROR(INDEX('2P'!G$5:G$39,MATCH(B16,'2P'!B$5:B$39,0)),"")</f>
        <v>7</v>
      </c>
      <c r="J16" s="49">
        <f>IFERROR(INDEX('2P'!K$5:K$39,MATCH(B16,'2P'!B$5:B$39,0)),"")</f>
        <v>10</v>
      </c>
      <c r="K16" s="50">
        <f>IFERROR(INDEX('2P'!O$5:O$39,MATCH(B16,'2P'!B$5:B$39,0)),"")</f>
        <v>3</v>
      </c>
      <c r="L16" s="38">
        <f>IFERROR(INDEX('2P'!P$5:P$39,MATCH(B16,'2P'!B$5:B$39,0)),"")</f>
        <v>165</v>
      </c>
      <c r="M16" s="38">
        <f>IF(SUM(I16:J16:K16)=0,"",SUM(I16:J16:K16))</f>
        <v>20</v>
      </c>
      <c r="N16" s="51" t="str">
        <f>IFERROR(INDEX('3P'!G$5:G$44,MATCH(B16,'3P'!B$5:B$44,0)),"")</f>
        <v/>
      </c>
      <c r="O16" s="52" t="str">
        <f>IFERROR(INDEX('3P'!K$5:K$44,MATCH(B16,'3P'!B$5:B$44,0)),"")</f>
        <v/>
      </c>
      <c r="P16" s="53" t="str">
        <f>IFERROR(INDEX('3P'!O$5:O$44,MATCH(B16,'3P'!B$5:B$44,0)),"")</f>
        <v/>
      </c>
      <c r="Q16" s="38" t="str">
        <f>IFERROR(INDEX('3P'!P$5:P$44,MATCH(B16,'3P'!B$5:B$44,0)),"")</f>
        <v/>
      </c>
      <c r="R16" s="57" t="str">
        <f>IF(SUM(N16:O16:P16)=0,"",SUM(N16:O16:P16))</f>
        <v/>
      </c>
      <c r="S16" s="59">
        <v>355</v>
      </c>
      <c r="T16" s="38">
        <v>45</v>
      </c>
      <c r="U16" s="38">
        <f t="shared" si="2"/>
        <v>12</v>
      </c>
      <c r="V16" s="34" t="str">
        <f>IFERROR(INDEX('1P'!P$5:P$40,MATCH(B16,'1P'!B$5:B$40,0)),"")</f>
        <v/>
      </c>
      <c r="W16" s="34">
        <f>IFERROR(INDEX('2P'!P$5:P$39,MATCH(B16,'2P'!B$5:B$39,0)),"")</f>
        <v>165</v>
      </c>
      <c r="X16" s="34" t="str">
        <f>IFERROR(INDEX('3P'!P$5:P$44,MATCH(B16,'3P'!B$5:B$44,0)),"")</f>
        <v/>
      </c>
      <c r="Y16" s="34" t="str">
        <f>IFERROR(INDEX('1P'!Q$5:Q$40,MATCH(B16,'1P'!B$5:B$40,0)),"")</f>
        <v/>
      </c>
      <c r="Z16" s="34">
        <f>IFERROR(INDEX('2P'!Q$5:Q$39,MATCH(B16,'2P'!B$5:B$39,0)),"")</f>
        <v>20</v>
      </c>
      <c r="AA16" s="34" t="str">
        <f>IFERROR(INDEX('3P'!Q$5:Q$44,MATCH(B16,'3P'!B$5:B$44,0)),"")</f>
        <v/>
      </c>
    </row>
    <row r="17" spans="1:27" ht="15.75" x14ac:dyDescent="0.25">
      <c r="A17" s="9">
        <v>10</v>
      </c>
      <c r="B17" s="8" t="s">
        <v>59</v>
      </c>
      <c r="C17" s="27">
        <v>1975</v>
      </c>
      <c r="D17" s="42">
        <f>IFERROR(INDEX('1P'!G$5:G$40,MATCH(B17,'1P'!B$5:B$40,0)),"")</f>
        <v>4</v>
      </c>
      <c r="E17" s="47">
        <f>IFERROR(INDEX('1P'!K$5:K$40,MATCH(B17,'1P'!B$5:B$40,0)),"")</f>
        <v>1</v>
      </c>
      <c r="F17" s="48">
        <f>IFERROR(INDEX('1P'!O$5:O$40,MATCH(B17,'1P'!B$5:B$40,0)),"")</f>
        <v>8</v>
      </c>
      <c r="G17" s="38">
        <f>IFERROR(INDEX('1P'!P$5:P$40,MATCH(B17,'1P'!B$5:B$40,0)),"")</f>
        <v>159</v>
      </c>
      <c r="H17" s="38">
        <f>IF(SUM(D17:E17:F17)=0,"",SUM(D17:E17:F17))</f>
        <v>13</v>
      </c>
      <c r="I17" s="49">
        <f>IFERROR(INDEX('2P'!G$5:G$39,MATCH(B17,'2P'!B$5:B$39,0)),"")</f>
        <v>9</v>
      </c>
      <c r="J17" s="49">
        <f>IFERROR(INDEX('2P'!K$5:K$39,MATCH(B17,'2P'!B$5:B$39,0)),"")</f>
        <v>5</v>
      </c>
      <c r="K17" s="50">
        <f>IFERROR(INDEX('2P'!O$5:O$39,MATCH(B17,'2P'!B$5:B$39,0)),"")</f>
        <v>10</v>
      </c>
      <c r="L17" s="38">
        <f>IFERROR(INDEX('2P'!P$5:P$39,MATCH(B17,'2P'!B$5:B$39,0)),"")</f>
        <v>189</v>
      </c>
      <c r="M17" s="38">
        <f>IF(SUM(I17:J17:K17)=0,"",SUM(I17:J17:K17))</f>
        <v>24</v>
      </c>
      <c r="N17" s="51">
        <f>IFERROR(INDEX('3P'!G$5:G$44,MATCH(B17,'3P'!B$5:B$44,0)),"")</f>
        <v>6</v>
      </c>
      <c r="O17" s="52">
        <f>IFERROR(INDEX('3P'!K$5:K$44,MATCH(B17,'3P'!B$5:B$44,0)),"")</f>
        <v>10</v>
      </c>
      <c r="P17" s="53">
        <f>IFERROR(INDEX('3P'!O$5:O$44,MATCH(B17,'3P'!B$5:B$44,0)),"")</f>
        <v>4</v>
      </c>
      <c r="Q17" s="38">
        <f>IFERROR(INDEX('3P'!P$5:P$44,MATCH(B17,'3P'!B$5:B$44,0)),"")</f>
        <v>160</v>
      </c>
      <c r="R17" s="57">
        <f>IF(SUM(N17:O17:P17)=0,"",SUM(N17:O17:P17))</f>
        <v>20</v>
      </c>
      <c r="S17" s="59">
        <f t="shared" ref="S17:S33" si="3">IFERROR(LARGE(V17:X17,1) + IF(COUNT(V17:X17)&gt;=2, LARGE(V17:X17,2), 0), "")</f>
        <v>349</v>
      </c>
      <c r="T17" s="38">
        <f t="shared" ref="T17:T33" si="4">IFERROR(LARGE(Y17:AA17,1) + IF(COUNT(Y17:AA17)&gt;=2, LARGE(Y17:AA17,2), 0), "")</f>
        <v>44</v>
      </c>
      <c r="U17" s="38">
        <f t="shared" si="2"/>
        <v>13</v>
      </c>
      <c r="V17" s="34">
        <f>IFERROR(INDEX('1P'!P$5:P$40,MATCH(B17,'1P'!B$5:B$40,0)),"")</f>
        <v>159</v>
      </c>
      <c r="W17" s="34">
        <f>IFERROR(INDEX('2P'!P$5:P$39,MATCH(B17,'2P'!B$5:B$39,0)),"")</f>
        <v>189</v>
      </c>
      <c r="X17" s="34">
        <f>IFERROR(INDEX('3P'!P$5:P$44,MATCH(B17,'3P'!B$5:B$44,0)),"")</f>
        <v>160</v>
      </c>
      <c r="Y17" s="34">
        <f>IFERROR(INDEX('1P'!Q$5:Q$40,MATCH(B17,'1P'!B$5:B$40,0)),"")</f>
        <v>13</v>
      </c>
      <c r="Z17" s="34">
        <f>IFERROR(INDEX('2P'!Q$5:Q$39,MATCH(B17,'2P'!B$5:B$39,0)),"")</f>
        <v>24</v>
      </c>
      <c r="AA17" s="34">
        <f>IFERROR(INDEX('3P'!Q$5:Q$44,MATCH(B17,'3P'!B$5:B$44,0)),"")</f>
        <v>20</v>
      </c>
    </row>
    <row r="18" spans="1:27" ht="15.75" x14ac:dyDescent="0.25">
      <c r="A18" s="9">
        <v>3</v>
      </c>
      <c r="B18" s="8" t="s">
        <v>45</v>
      </c>
      <c r="C18" s="27">
        <v>1982</v>
      </c>
      <c r="D18" s="42">
        <f>IFERROR(INDEX('1P'!G$5:G$40,MATCH(B18,'1P'!B$5:B$40,0)),"")</f>
        <v>12</v>
      </c>
      <c r="E18" s="47">
        <f>IFERROR(INDEX('1P'!K$5:K$40,MATCH(B18,'1P'!B$5:B$40,0)),"")</f>
        <v>12</v>
      </c>
      <c r="F18" s="48">
        <f>IFERROR(INDEX('1P'!O$5:O$40,MATCH(B18,'1P'!B$5:B$40,0)),"")</f>
        <v>15</v>
      </c>
      <c r="G18" s="38">
        <f>IFERROR(INDEX('1P'!P$5:P$40,MATCH(B18,'1P'!B$5:B$40,0)),"")</f>
        <v>233</v>
      </c>
      <c r="H18" s="38">
        <f>IF(SUM(D18:E18:F18)=0,"",SUM(D18:E18:F18))</f>
        <v>39</v>
      </c>
      <c r="I18" s="49" t="str">
        <f>IFERROR(INDEX('2P'!G$5:G$39,MATCH(B18,'2P'!B$5:B$39,0)),"")</f>
        <v/>
      </c>
      <c r="J18" s="49" t="str">
        <f>IFERROR(INDEX('2P'!K$5:K$39,MATCH(B18,'2P'!B$5:B$39,0)),"")</f>
        <v/>
      </c>
      <c r="K18" s="50" t="str">
        <f>IFERROR(INDEX('2P'!O$5:O$39,MATCH(B18,'2P'!B$5:B$39,0)),"")</f>
        <v/>
      </c>
      <c r="L18" s="38" t="str">
        <f>IFERROR(INDEX('2P'!P$5:P$39,MATCH(B18,'2P'!B$5:B$39,0)),"")</f>
        <v/>
      </c>
      <c r="M18" s="38" t="str">
        <f>IF(SUM(I18:J18:K18)=0,"",SUM(I18:J18:K18))</f>
        <v/>
      </c>
      <c r="N18" s="51" t="str">
        <f>IFERROR(INDEX('3P'!G$5:G$44,MATCH(B18,'3P'!B$5:B$44,0)),"")</f>
        <v/>
      </c>
      <c r="O18" s="52" t="str">
        <f>IFERROR(INDEX('3P'!K$5:K$44,MATCH(B18,'3P'!B$5:B$44,0)),"")</f>
        <v/>
      </c>
      <c r="P18" s="53" t="str">
        <f>IFERROR(INDEX('3P'!O$5:O$44,MATCH(B18,'3P'!B$5:B$44,0)),"")</f>
        <v/>
      </c>
      <c r="Q18" s="38" t="str">
        <f>IFERROR(INDEX('3P'!P$5:P$44,MATCH(B18,'3P'!B$5:B$44,0)),"")</f>
        <v/>
      </c>
      <c r="R18" s="57" t="str">
        <f>IF(SUM(N18:O18:P18)=0,"",SUM(N18:O18:P18))</f>
        <v/>
      </c>
      <c r="S18" s="59">
        <f t="shared" si="3"/>
        <v>233</v>
      </c>
      <c r="T18" s="38">
        <f t="shared" si="4"/>
        <v>39</v>
      </c>
      <c r="U18" s="38">
        <f t="shared" si="2"/>
        <v>14</v>
      </c>
      <c r="V18" s="34">
        <f>IFERROR(INDEX('1P'!P$5:P$40,MATCH(B18,'1P'!B$5:B$40,0)),"")</f>
        <v>233</v>
      </c>
      <c r="W18" s="34" t="str">
        <f>IFERROR(INDEX('2P'!P$5:P$39,MATCH(B18,'2P'!B$5:B$39,0)),"")</f>
        <v/>
      </c>
      <c r="X18" s="34" t="str">
        <f>IFERROR(INDEX('3P'!P$5:P$44,MATCH(B18,'3P'!B$5:B$44,0)),"")</f>
        <v/>
      </c>
      <c r="Y18" s="34">
        <f>IFERROR(INDEX('1P'!Q$5:Q$40,MATCH(B18,'1P'!B$5:B$40,0)),"")</f>
        <v>39</v>
      </c>
      <c r="Z18" s="34" t="str">
        <f>IFERROR(INDEX('2P'!Q$5:Q$39,MATCH(B18,'2P'!B$5:B$39,0)),"")</f>
        <v/>
      </c>
      <c r="AA18" s="34" t="str">
        <f>IFERROR(INDEX('3P'!Q$5:Q$44,MATCH(B18,'3P'!B$5:B$44,0)),"")</f>
        <v/>
      </c>
    </row>
    <row r="19" spans="1:27" ht="15.75" x14ac:dyDescent="0.25">
      <c r="A19" s="9">
        <v>9</v>
      </c>
      <c r="B19" s="8" t="s">
        <v>33</v>
      </c>
      <c r="C19" s="27">
        <v>1964</v>
      </c>
      <c r="D19" s="42">
        <f>IFERROR(INDEX('1P'!G$5:G$40,MATCH(B19,'1P'!B$5:B$40,0)),"")</f>
        <v>14</v>
      </c>
      <c r="E19" s="47">
        <f>IFERROR(INDEX('1P'!K$5:K$40,MATCH(B19,'1P'!B$5:B$40,0)),"")</f>
        <v>15</v>
      </c>
      <c r="F19" s="48">
        <f>IFERROR(INDEX('1P'!O$5:O$40,MATCH(B19,'1P'!B$5:B$40,0)),"")</f>
        <v>9</v>
      </c>
      <c r="G19" s="38">
        <f>IFERROR(INDEX('1P'!P$5:P$40,MATCH(B19,'1P'!B$5:B$40,0)),"")</f>
        <v>230</v>
      </c>
      <c r="H19" s="38">
        <f>IF(SUM(D19:E19:F19)=0,"",SUM(D19:E19:F19))</f>
        <v>38</v>
      </c>
      <c r="I19" s="49" t="str">
        <f>IFERROR(INDEX('2P'!G$5:G$39,MATCH(B19,'2P'!B$5:B$39,0)),"")</f>
        <v/>
      </c>
      <c r="J19" s="49" t="str">
        <f>IFERROR(INDEX('2P'!K$5:K$39,MATCH(B19,'2P'!B$5:B$39,0)),"")</f>
        <v/>
      </c>
      <c r="K19" s="50" t="str">
        <f>IFERROR(INDEX('2P'!O$5:O$39,MATCH(B19,'2P'!B$5:B$39,0)),"")</f>
        <v/>
      </c>
      <c r="L19" s="38" t="str">
        <f>IFERROR(INDEX('2P'!P$5:P$39,MATCH(B19,'2P'!B$5:B$39,0)),"")</f>
        <v/>
      </c>
      <c r="M19" s="38" t="str">
        <f>IF(SUM(I19:J19:K19)=0,"",SUM(I19:J19:K19))</f>
        <v/>
      </c>
      <c r="N19" s="51" t="str">
        <f>IFERROR(INDEX('3P'!G$5:G$44,MATCH(B19,'3P'!B$5:B$44,0)),"")</f>
        <v/>
      </c>
      <c r="O19" s="52" t="str">
        <f>IFERROR(INDEX('3P'!K$5:K$44,MATCH(B19,'3P'!B$5:B$44,0)),"")</f>
        <v/>
      </c>
      <c r="P19" s="53" t="str">
        <f>IFERROR(INDEX('3P'!O$5:O$44,MATCH(B19,'3P'!B$5:B$44,0)),"")</f>
        <v/>
      </c>
      <c r="Q19" s="38" t="str">
        <f>IFERROR(INDEX('3P'!P$5:P$44,MATCH(B19,'3P'!B$5:B$44,0)),"")</f>
        <v/>
      </c>
      <c r="R19" s="57" t="str">
        <f>IF(SUM(N19:O19:P19)=0,"",SUM(N19:O19:P19))</f>
        <v/>
      </c>
      <c r="S19" s="59">
        <f t="shared" si="3"/>
        <v>230</v>
      </c>
      <c r="T19" s="38">
        <f t="shared" si="4"/>
        <v>38</v>
      </c>
      <c r="U19" s="38">
        <f t="shared" si="2"/>
        <v>15</v>
      </c>
      <c r="V19" s="34">
        <f>IFERROR(INDEX('1P'!P$5:P$40,MATCH(B19,'1P'!B$5:B$40,0)),"")</f>
        <v>230</v>
      </c>
      <c r="W19" s="34" t="str">
        <f>IFERROR(INDEX('2P'!P$5:P$39,MATCH(B19,'2P'!B$5:B$39,0)),"")</f>
        <v/>
      </c>
      <c r="X19" s="34" t="str">
        <f>IFERROR(INDEX('3P'!P$5:P$44,MATCH(B19,'3P'!B$5:B$44,0)),"")</f>
        <v/>
      </c>
      <c r="Y19" s="34">
        <f>IFERROR(INDEX('1P'!Q$5:Q$40,MATCH(B19,'1P'!B$5:B$40,0)),"")</f>
        <v>38</v>
      </c>
      <c r="Z19" s="34" t="str">
        <f>IFERROR(INDEX('2P'!Q$5:Q$39,MATCH(B19,'2P'!B$5:B$39,0)),"")</f>
        <v/>
      </c>
      <c r="AA19" s="34" t="str">
        <f>IFERROR(INDEX('3P'!Q$5:Q$44,MATCH(B19,'3P'!B$5:B$44,0)),"")</f>
        <v/>
      </c>
    </row>
    <row r="20" spans="1:27" ht="15.75" x14ac:dyDescent="0.25">
      <c r="A20" s="9">
        <v>23</v>
      </c>
      <c r="B20" s="8" t="s">
        <v>54</v>
      </c>
      <c r="C20" s="27">
        <v>1978</v>
      </c>
      <c r="D20" s="42" t="str">
        <f>IFERROR(INDEX('1P'!G$5:G$40,MATCH(B20,'1P'!B$5:B$40,0)),"")</f>
        <v/>
      </c>
      <c r="E20" s="47" t="str">
        <f>IFERROR(INDEX('1P'!K$5:K$40,MATCH(B20,'1P'!B$5:B$40,0)),"")</f>
        <v/>
      </c>
      <c r="F20" s="48" t="str">
        <f>IFERROR(INDEX('1P'!O$5:O$40,MATCH(B20,'1P'!B$5:B$40,0)),"")</f>
        <v/>
      </c>
      <c r="G20" s="38" t="str">
        <f>IFERROR(INDEX('1P'!P$5:P$40,MATCH(B20,'1P'!B$5:B$40,0)),"")</f>
        <v/>
      </c>
      <c r="H20" s="38" t="str">
        <f>IF(SUM(D20:E20:F20)=0,"",SUM(D20:E20:F20))</f>
        <v/>
      </c>
      <c r="I20" s="49">
        <f>IFERROR(INDEX('2P'!G$5:G$39,MATCH(B20,'2P'!B$5:B$39,0)),"")</f>
        <v>13</v>
      </c>
      <c r="J20" s="49">
        <f>IFERROR(INDEX('2P'!K$5:K$39,MATCH(B20,'2P'!B$5:B$39,0)),"")</f>
        <v>12</v>
      </c>
      <c r="K20" s="50">
        <f>IFERROR(INDEX('2P'!O$5:O$39,MATCH(B20,'2P'!B$5:B$39,0)),"")</f>
        <v>12</v>
      </c>
      <c r="L20" s="38">
        <f>IFERROR(INDEX('2P'!P$5:P$39,MATCH(B20,'2P'!B$5:B$39,0)),"")</f>
        <v>231</v>
      </c>
      <c r="M20" s="38">
        <f>IF(SUM(I20:J20:K20)=0,"",SUM(I20:J20:K20))</f>
        <v>37</v>
      </c>
      <c r="N20" s="51" t="str">
        <f>IFERROR(INDEX('3P'!G$5:G$44,MATCH(B20,'3P'!B$5:B$44,0)),"")</f>
        <v/>
      </c>
      <c r="O20" s="52" t="str">
        <f>IFERROR(INDEX('3P'!K$5:K$44,MATCH(B20,'3P'!B$5:B$44,0)),"")</f>
        <v/>
      </c>
      <c r="P20" s="53" t="str">
        <f>IFERROR(INDEX('3P'!O$5:O$44,MATCH(B20,'3P'!B$5:B$44,0)),"")</f>
        <v/>
      </c>
      <c r="Q20" s="38" t="str">
        <f>IFERROR(INDEX('3P'!P$5:P$44,MATCH(B20,'3P'!B$5:B$44,0)),"")</f>
        <v/>
      </c>
      <c r="R20" s="57" t="str">
        <f>IF(SUM(N20:O20:P20)=0,"",SUM(N20:O20:P20))</f>
        <v/>
      </c>
      <c r="S20" s="59">
        <f t="shared" si="3"/>
        <v>231</v>
      </c>
      <c r="T20" s="38">
        <f t="shared" si="4"/>
        <v>37</v>
      </c>
      <c r="U20" s="38">
        <f t="shared" si="2"/>
        <v>16</v>
      </c>
      <c r="V20" s="34" t="str">
        <f>IFERROR(INDEX('1P'!P$5:P$40,MATCH(B20,'1P'!B$5:B$40,0)),"")</f>
        <v/>
      </c>
      <c r="W20" s="34">
        <f>IFERROR(INDEX('2P'!P$5:P$39,MATCH(B20,'2P'!B$5:B$39,0)),"")</f>
        <v>231</v>
      </c>
      <c r="X20" s="34" t="str">
        <f>IFERROR(INDEX('3P'!P$5:P$44,MATCH(B20,'3P'!B$5:B$44,0)),"")</f>
        <v/>
      </c>
      <c r="Y20" s="34" t="str">
        <f>IFERROR(INDEX('1P'!Q$5:Q$40,MATCH(B20,'1P'!B$5:B$40,0)),"")</f>
        <v/>
      </c>
      <c r="Z20" s="34">
        <f>IFERROR(INDEX('2P'!Q$5:Q$39,MATCH(B20,'2P'!B$5:B$39,0)),"")</f>
        <v>37</v>
      </c>
      <c r="AA20" s="34" t="str">
        <f>IFERROR(INDEX('3P'!Q$5:Q$44,MATCH(B20,'3P'!B$5:B$44,0)),"")</f>
        <v/>
      </c>
    </row>
    <row r="21" spans="1:27" ht="15.75" x14ac:dyDescent="0.25">
      <c r="A21" s="9">
        <v>14</v>
      </c>
      <c r="B21" s="8" t="s">
        <v>32</v>
      </c>
      <c r="C21" s="27">
        <v>1958</v>
      </c>
      <c r="D21" s="42">
        <f>IFERROR(INDEX('1P'!G$5:G$40,MATCH(B21,'1P'!B$5:B$40,0)),"")</f>
        <v>1</v>
      </c>
      <c r="E21" s="47">
        <f>IFERROR(INDEX('1P'!K$5:K$40,MATCH(B21,'1P'!B$5:B$40,0)),"")</f>
        <v>6</v>
      </c>
      <c r="F21" s="48">
        <f>IFERROR(INDEX('1P'!O$5:O$40,MATCH(B21,'1P'!B$5:B$40,0)),"")</f>
        <v>3</v>
      </c>
      <c r="G21" s="38">
        <f>IFERROR(INDEX('1P'!P$5:P$40,MATCH(B21,'1P'!B$5:B$40,0)),"")</f>
        <v>157</v>
      </c>
      <c r="H21" s="38">
        <f>IF(SUM(D21:E21:F21)=0,"",SUM(D21:E21:F21))</f>
        <v>10</v>
      </c>
      <c r="I21" s="49">
        <f>IFERROR(INDEX('2P'!G$5:G$39,MATCH(B21,'2P'!B$5:B$39,0)),"")</f>
        <v>11</v>
      </c>
      <c r="J21" s="49">
        <f>IFERROR(INDEX('2P'!K$5:K$39,MATCH(B21,'2P'!B$5:B$39,0)),"")</f>
        <v>6</v>
      </c>
      <c r="K21" s="50">
        <f>IFERROR(INDEX('2P'!O$5:O$39,MATCH(B21,'2P'!B$5:B$39,0)),"")</f>
        <v>5</v>
      </c>
      <c r="L21" s="38">
        <f>IFERROR(INDEX('2P'!P$5:P$39,MATCH(B21,'2P'!B$5:B$39,0)),"")</f>
        <v>167</v>
      </c>
      <c r="M21" s="38">
        <f>IF(SUM(I21:J21:K21)=0,"",SUM(I21:J21:K21))</f>
        <v>22</v>
      </c>
      <c r="N21" s="51">
        <f>IFERROR(INDEX('3P'!G$5:G$44,MATCH(B21,'3P'!B$5:B$44,0)),"")</f>
        <v>3</v>
      </c>
      <c r="O21" s="52">
        <f>IFERROR(INDEX('3P'!K$5:K$44,MATCH(B21,'3P'!B$5:B$44,0)),"")</f>
        <v>7</v>
      </c>
      <c r="P21" s="53">
        <f>IFERROR(INDEX('3P'!O$5:O$44,MATCH(B21,'3P'!B$5:B$44,0)),"")</f>
        <v>3</v>
      </c>
      <c r="Q21" s="38">
        <f>IFERROR(INDEX('3P'!P$5:P$44,MATCH(B21,'3P'!B$5:B$44,0)),"")</f>
        <v>119</v>
      </c>
      <c r="R21" s="57">
        <f>IF(SUM(N21:O21:P21)=0,"",SUM(N21:O21:P21))</f>
        <v>13</v>
      </c>
      <c r="S21" s="59">
        <f t="shared" si="3"/>
        <v>324</v>
      </c>
      <c r="T21" s="38">
        <f t="shared" si="4"/>
        <v>35</v>
      </c>
      <c r="U21" s="38">
        <f t="shared" si="2"/>
        <v>17</v>
      </c>
      <c r="V21" s="34">
        <f>IFERROR(INDEX('1P'!P$5:P$40,MATCH(B21,'1P'!B$5:B$40,0)),"")</f>
        <v>157</v>
      </c>
      <c r="W21" s="34">
        <f>IFERROR(INDEX('2P'!P$5:P$39,MATCH(B21,'2P'!B$5:B$39,0)),"")</f>
        <v>167</v>
      </c>
      <c r="X21" s="34">
        <f>IFERROR(INDEX('3P'!P$5:P$44,MATCH(B21,'3P'!B$5:B$44,0)),"")</f>
        <v>119</v>
      </c>
      <c r="Y21" s="34">
        <f>IFERROR(INDEX('1P'!Q$5:Q$40,MATCH(B21,'1P'!B$5:B$40,0)),"")</f>
        <v>10</v>
      </c>
      <c r="Z21" s="34">
        <f>IFERROR(INDEX('2P'!Q$5:Q$39,MATCH(B21,'2P'!B$5:B$39,0)),"")</f>
        <v>22</v>
      </c>
      <c r="AA21" s="34">
        <f>IFERROR(INDEX('3P'!Q$5:Q$44,MATCH(B21,'3P'!B$5:B$44,0)),"")</f>
        <v>13</v>
      </c>
    </row>
    <row r="22" spans="1:27" ht="15.75" x14ac:dyDescent="0.25">
      <c r="A22" s="9">
        <v>17</v>
      </c>
      <c r="B22" s="8" t="s">
        <v>94</v>
      </c>
      <c r="C22" s="27">
        <v>1992</v>
      </c>
      <c r="D22" s="42">
        <f>IFERROR(INDEX('1P'!G$5:G$40,MATCH(B22,'1P'!B$5:B$40,0)),"")</f>
        <v>1</v>
      </c>
      <c r="E22" s="47">
        <f>IFERROR(INDEX('1P'!K$5:K$40,MATCH(B22,'1P'!B$5:B$40,0)),"")</f>
        <v>11</v>
      </c>
      <c r="F22" s="48">
        <f>IFERROR(INDEX('1P'!O$5:O$40,MATCH(B22,'1P'!B$5:B$40,0)),"")</f>
        <v>1</v>
      </c>
      <c r="G22" s="38">
        <f>IFERROR(INDEX('1P'!P$5:P$40,MATCH(B22,'1P'!B$5:B$40,0)),"")</f>
        <v>157</v>
      </c>
      <c r="H22" s="38">
        <f>IF(SUM(D22:E22:F22)=0,"",SUM(D22:E22:F22))</f>
        <v>13</v>
      </c>
      <c r="I22" s="49">
        <f>IFERROR(INDEX('2P'!G$5:G$39,MATCH(B22,'2P'!B$5:B$39,0)),"")</f>
        <v>6</v>
      </c>
      <c r="J22" s="49">
        <f>IFERROR(INDEX('2P'!K$5:K$39,MATCH(B22,'2P'!B$5:B$39,0)),"")</f>
        <v>4</v>
      </c>
      <c r="K22" s="50">
        <f>IFERROR(INDEX('2P'!O$5:O$39,MATCH(B22,'2P'!B$5:B$39,0)),"")</f>
        <v>6</v>
      </c>
      <c r="L22" s="38">
        <f>IFERROR(INDEX('2P'!P$5:P$39,MATCH(B22,'2P'!B$5:B$39,0)),"")</f>
        <v>160</v>
      </c>
      <c r="M22" s="38">
        <f>IF(SUM(I22:J22:K22)=0,"",SUM(I22:J22:K22))</f>
        <v>16</v>
      </c>
      <c r="N22" s="51">
        <f>IFERROR(INDEX('3P'!G$5:G$44,MATCH(B22,'3P'!B$5:B$44,0)),"")</f>
        <v>4</v>
      </c>
      <c r="O22" s="52">
        <f>IFERROR(INDEX('3P'!K$5:K$44,MATCH(B22,'3P'!B$5:B$44,0)),"")</f>
        <v>5</v>
      </c>
      <c r="P22" s="53">
        <f>IFERROR(INDEX('3P'!O$5:O$44,MATCH(B22,'3P'!B$5:B$44,0)),"")</f>
        <v>10</v>
      </c>
      <c r="Q22" s="38">
        <f>IFERROR(INDEX('3P'!P$5:P$44,MATCH(B22,'3P'!B$5:B$44,0)),"")</f>
        <v>160</v>
      </c>
      <c r="R22" s="57">
        <f>IF(SUM(N22:O22:P22)=0,"",SUM(N22:O22:P22))</f>
        <v>19</v>
      </c>
      <c r="S22" s="59">
        <f t="shared" si="3"/>
        <v>320</v>
      </c>
      <c r="T22" s="38">
        <f t="shared" si="4"/>
        <v>35</v>
      </c>
      <c r="U22" s="38">
        <f t="shared" si="2"/>
        <v>18</v>
      </c>
      <c r="V22" s="34">
        <f>IFERROR(INDEX('1P'!P$5:P$40,MATCH(B22,'1P'!B$5:B$40,0)),"")</f>
        <v>157</v>
      </c>
      <c r="W22" s="34">
        <f>IFERROR(INDEX('2P'!P$5:P$39,MATCH(B22,'2P'!B$5:B$39,0)),"")</f>
        <v>160</v>
      </c>
      <c r="X22" s="34">
        <f>IFERROR(INDEX('3P'!P$5:P$44,MATCH(B22,'3P'!B$5:B$44,0)),"")</f>
        <v>160</v>
      </c>
      <c r="Y22" s="34">
        <f>IFERROR(INDEX('1P'!Q$5:Q$40,MATCH(B22,'1P'!B$5:B$40,0)),"")</f>
        <v>13</v>
      </c>
      <c r="Z22" s="34">
        <f>IFERROR(INDEX('2P'!Q$5:Q$39,MATCH(B22,'2P'!B$5:B$39,0)),"")</f>
        <v>16</v>
      </c>
      <c r="AA22" s="34">
        <f>IFERROR(INDEX('3P'!Q$5:Q$44,MATCH(B22,'3P'!B$5:B$44,0)),"")</f>
        <v>19</v>
      </c>
    </row>
    <row r="23" spans="1:27" ht="15.75" x14ac:dyDescent="0.25">
      <c r="A23" s="9">
        <v>18</v>
      </c>
      <c r="B23" s="8" t="s">
        <v>95</v>
      </c>
      <c r="C23" s="27">
        <v>1977</v>
      </c>
      <c r="D23" s="42">
        <f>IFERROR(INDEX('1P'!G$5:G$40,MATCH(B23,'1P'!B$5:B$40,0)),"")</f>
        <v>12</v>
      </c>
      <c r="E23" s="47">
        <f>IFERROR(INDEX('1P'!K$5:K$40,MATCH(B23,'1P'!B$5:B$40,0)),"")</f>
        <v>3</v>
      </c>
      <c r="F23" s="48">
        <f>IFERROR(INDEX('1P'!O$5:O$40,MATCH(B23,'1P'!B$5:B$40,0)),"")</f>
        <v>1</v>
      </c>
      <c r="G23" s="38">
        <f>IFERROR(INDEX('1P'!P$5:P$40,MATCH(B23,'1P'!B$5:B$40,0)),"")</f>
        <v>164</v>
      </c>
      <c r="H23" s="38">
        <f>IF(SUM(D23:E23:F23)=0,"",SUM(D23:E23:F23))</f>
        <v>16</v>
      </c>
      <c r="I23" s="49" t="str">
        <f>IFERROR(INDEX('2P'!G$5:G$39,MATCH(B23,'2P'!B$5:B$39,0)),"")</f>
        <v/>
      </c>
      <c r="J23" s="49" t="str">
        <f>IFERROR(INDEX('2P'!K$5:K$39,MATCH(B23,'2P'!B$5:B$39,0)),"")</f>
        <v/>
      </c>
      <c r="K23" s="50" t="str">
        <f>IFERROR(INDEX('2P'!O$5:O$39,MATCH(B23,'2P'!B$5:B$39,0)),"")</f>
        <v/>
      </c>
      <c r="L23" s="38" t="str">
        <f>IFERROR(INDEX('2P'!P$5:P$39,MATCH(B23,'2P'!B$5:B$39,0)),"")</f>
        <v/>
      </c>
      <c r="M23" s="38" t="str">
        <f>IF(SUM(I23:J23:K23)=0,"",SUM(I23:J23:K23))</f>
        <v/>
      </c>
      <c r="N23" s="51">
        <f>IFERROR(INDEX('3P'!G$5:G$44,MATCH(B23,'3P'!B$5:B$44,0)),"")</f>
        <v>5</v>
      </c>
      <c r="O23" s="52">
        <f>IFERROR(INDEX('3P'!K$5:K$44,MATCH(B23,'3P'!B$5:B$44,0)),"")</f>
        <v>4</v>
      </c>
      <c r="P23" s="53">
        <f>IFERROR(INDEX('3P'!O$5:O$44,MATCH(B23,'3P'!B$5:B$44,0)),"")</f>
        <v>7</v>
      </c>
      <c r="Q23" s="38">
        <f>IFERROR(INDEX('3P'!P$5:P$44,MATCH(B23,'3P'!B$5:B$44,0)),"")</f>
        <v>158</v>
      </c>
      <c r="R23" s="57">
        <f>IF(SUM(N23:O23:P23)=0,"",SUM(N23:O23:P23))</f>
        <v>16</v>
      </c>
      <c r="S23" s="59">
        <f t="shared" si="3"/>
        <v>322</v>
      </c>
      <c r="T23" s="38">
        <f t="shared" si="4"/>
        <v>32</v>
      </c>
      <c r="U23" s="38">
        <f t="shared" si="2"/>
        <v>19</v>
      </c>
      <c r="V23" s="34">
        <f>IFERROR(INDEX('1P'!P$5:P$40,MATCH(B23,'1P'!B$5:B$40,0)),"")</f>
        <v>164</v>
      </c>
      <c r="W23" s="34" t="str">
        <f>IFERROR(INDEX('2P'!P$5:P$39,MATCH(B23,'2P'!B$5:B$39,0)),"")</f>
        <v/>
      </c>
      <c r="X23" s="34">
        <f>IFERROR(INDEX('3P'!P$5:P$44,MATCH(B23,'3P'!B$5:B$44,0)),"")</f>
        <v>158</v>
      </c>
      <c r="Y23" s="34">
        <f>IFERROR(INDEX('1P'!Q$5:Q$40,MATCH(B23,'1P'!B$5:B$40,0)),"")</f>
        <v>16</v>
      </c>
      <c r="Z23" s="34" t="str">
        <f>IFERROR(INDEX('2P'!Q$5:Q$39,MATCH(B23,'2P'!B$5:B$39,0)),"")</f>
        <v/>
      </c>
      <c r="AA23" s="34">
        <f>IFERROR(INDEX('3P'!Q$5:Q$44,MATCH(B23,'3P'!B$5:B$44,0)),"")</f>
        <v>16</v>
      </c>
    </row>
    <row r="24" spans="1:27" ht="15.75" x14ac:dyDescent="0.25">
      <c r="A24" s="9">
        <v>30</v>
      </c>
      <c r="B24" s="8" t="s">
        <v>121</v>
      </c>
      <c r="C24" s="27">
        <v>1977</v>
      </c>
      <c r="D24" s="42" t="str">
        <f>IFERROR(INDEX('1P'!G$5:G$40,MATCH(B24,'1P'!B$5:B$40,0)),"")</f>
        <v/>
      </c>
      <c r="E24" s="47" t="str">
        <f>IFERROR(INDEX('1P'!K$5:K$40,MATCH(B24,'1P'!B$5:B$40,0)),"")</f>
        <v/>
      </c>
      <c r="F24" s="48" t="str">
        <f>IFERROR(INDEX('1P'!O$5:O$40,MATCH(B24,'1P'!B$5:B$40,0)),"")</f>
        <v/>
      </c>
      <c r="G24" s="38" t="str">
        <f>IFERROR(INDEX('1P'!P$5:P$40,MATCH(B24,'1P'!B$5:B$40,0)),"")</f>
        <v/>
      </c>
      <c r="H24" s="38" t="str">
        <f>IF(SUM(D24:E24:F24)=0,"",SUM(D24:E24:F24))</f>
        <v/>
      </c>
      <c r="I24" s="49" t="str">
        <f>IFERROR(INDEX('2P'!G$5:G$39,MATCH(B24,'2P'!B$5:B$39,0)),"")</f>
        <v/>
      </c>
      <c r="J24" s="49" t="str">
        <f>IFERROR(INDEX('2P'!K$5:K$39,MATCH(B24,'2P'!B$5:B$39,0)),"")</f>
        <v/>
      </c>
      <c r="K24" s="50" t="str">
        <f>IFERROR(INDEX('2P'!O$5:O$39,MATCH(B24,'2P'!B$5:B$39,0)),"")</f>
        <v/>
      </c>
      <c r="L24" s="38" t="str">
        <f>IFERROR(INDEX('2P'!P$5:P$39,MATCH(B24,'2P'!B$5:B$39,0)),"")</f>
        <v/>
      </c>
      <c r="M24" s="38" t="str">
        <f>IF(SUM(I24:J24:K24)=0,"",SUM(I24:J24:K24))</f>
        <v/>
      </c>
      <c r="N24" s="51">
        <f>IFERROR(INDEX('3P'!G$5:G$44,MATCH(B24,'3P'!B$5:B$44,0)),"")</f>
        <v>7</v>
      </c>
      <c r="O24" s="52">
        <f>IFERROR(INDEX('3P'!K$5:K$44,MATCH(B24,'3P'!B$5:B$44,0)),"")</f>
        <v>14</v>
      </c>
      <c r="P24" s="53">
        <f>IFERROR(INDEX('3P'!O$5:O$44,MATCH(B24,'3P'!B$5:B$44,0)),"")</f>
        <v>5</v>
      </c>
      <c r="Q24" s="38">
        <f>IFERROR(INDEX('3P'!P$5:P$44,MATCH(B24,'3P'!B$5:B$44,0)),"")</f>
        <v>188</v>
      </c>
      <c r="R24" s="57">
        <f>IF(SUM(N24:O24:P24)=0,"",SUM(N24:O24:P24))</f>
        <v>26</v>
      </c>
      <c r="S24" s="59">
        <f t="shared" si="3"/>
        <v>188</v>
      </c>
      <c r="T24" s="38">
        <f t="shared" si="4"/>
        <v>26</v>
      </c>
      <c r="U24" s="38">
        <f t="shared" si="2"/>
        <v>20</v>
      </c>
      <c r="V24" s="34" t="str">
        <f>IFERROR(INDEX('1P'!P$5:P$40,MATCH(B24,'1P'!B$5:B$40,0)),"")</f>
        <v/>
      </c>
      <c r="W24" s="34" t="str">
        <f>IFERROR(INDEX('2P'!P$5:P$39,MATCH(B24,'2P'!B$5:B$39,0)),"")</f>
        <v/>
      </c>
      <c r="X24" s="34">
        <f>IFERROR(INDEX('3P'!P$5:P$44,MATCH(B24,'3P'!B$5:B$44,0)),"")</f>
        <v>188</v>
      </c>
      <c r="Y24" s="34" t="str">
        <f>IFERROR(INDEX('1P'!Q$5:Q$40,MATCH(B24,'1P'!B$5:B$40,0)),"")</f>
        <v/>
      </c>
      <c r="Z24" s="34" t="str">
        <f>IFERROR(INDEX('2P'!Q$5:Q$39,MATCH(B24,'2P'!B$5:B$39,0)),"")</f>
        <v/>
      </c>
      <c r="AA24" s="34">
        <f>IFERROR(INDEX('3P'!Q$5:Q$44,MATCH(B24,'3P'!B$5:B$44,0)),"")</f>
        <v>26</v>
      </c>
    </row>
    <row r="25" spans="1:27" ht="15" customHeight="1" x14ac:dyDescent="0.25">
      <c r="A25" s="9">
        <v>8</v>
      </c>
      <c r="B25" s="8" t="s">
        <v>89</v>
      </c>
      <c r="C25" s="27">
        <v>1979</v>
      </c>
      <c r="D25" s="42">
        <f>IFERROR(INDEX('1P'!G$5:G$40,MATCH(B25,'1P'!B$5:B$40,0)),"")</f>
        <v>5</v>
      </c>
      <c r="E25" s="47">
        <f>IFERROR(INDEX('1P'!K$5:K$40,MATCH(B25,'1P'!B$5:B$40,0)),"")</f>
        <v>8</v>
      </c>
      <c r="F25" s="48">
        <f>IFERROR(INDEX('1P'!O$5:O$40,MATCH(B25,'1P'!B$5:B$40,0)),"")</f>
        <v>11</v>
      </c>
      <c r="G25" s="38">
        <f>IFERROR(INDEX('1P'!P$5:P$40,MATCH(B25,'1P'!B$5:B$40,0)),"")</f>
        <v>206</v>
      </c>
      <c r="H25" s="38">
        <f>IF(SUM(D25:E25:F25)=0,"",SUM(D25:E25:F25))</f>
        <v>24</v>
      </c>
      <c r="I25" s="49" t="str">
        <f>IFERROR(INDEX('2P'!G$5:G$39,MATCH(B25,'2P'!B$5:B$39,0)),"")</f>
        <v/>
      </c>
      <c r="J25" s="49" t="str">
        <f>IFERROR(INDEX('2P'!K$5:K$39,MATCH(B25,'2P'!B$5:B$39,0)),"")</f>
        <v/>
      </c>
      <c r="K25" s="50" t="str">
        <f>IFERROR(INDEX('2P'!O$5:O$39,MATCH(B25,'2P'!B$5:B$39,0)),"")</f>
        <v/>
      </c>
      <c r="L25" s="38" t="str">
        <f>IFERROR(INDEX('2P'!P$5:P$39,MATCH(B25,'2P'!B$5:B$39,0)),"")</f>
        <v/>
      </c>
      <c r="M25" s="38" t="str">
        <f>IF(SUM(I25:J25:K25)=0,"",SUM(I25:J25:K25))</f>
        <v/>
      </c>
      <c r="N25" s="51" t="str">
        <f>IFERROR(INDEX('3P'!G$5:G$44,MATCH(B25,'3P'!B$5:B$44,0)),"")</f>
        <v/>
      </c>
      <c r="O25" s="52" t="str">
        <f>IFERROR(INDEX('3P'!K$5:K$44,MATCH(B25,'3P'!B$5:B$44,0)),"")</f>
        <v/>
      </c>
      <c r="P25" s="53" t="str">
        <f>IFERROR(INDEX('3P'!O$5:O$44,MATCH(B25,'3P'!B$5:B$44,0)),"")</f>
        <v/>
      </c>
      <c r="Q25" s="38" t="str">
        <f>IFERROR(INDEX('3P'!P$5:P$44,MATCH(B25,'3P'!B$5:B$44,0)),"")</f>
        <v/>
      </c>
      <c r="R25" s="57" t="str">
        <f>IF(SUM(N25:O25:P25)=0,"",SUM(N25:O25:P25))</f>
        <v/>
      </c>
      <c r="S25" s="59">
        <f t="shared" si="3"/>
        <v>206</v>
      </c>
      <c r="T25" s="38">
        <f t="shared" si="4"/>
        <v>24</v>
      </c>
      <c r="U25" s="38">
        <f t="shared" si="2"/>
        <v>21</v>
      </c>
      <c r="V25" s="34">
        <f>IFERROR(INDEX('1P'!P$5:P$40,MATCH(B25,'1P'!B$5:B$40,0)),"")</f>
        <v>206</v>
      </c>
      <c r="W25" s="34" t="str">
        <f>IFERROR(INDEX('2P'!P$5:P$39,MATCH(B25,'2P'!B$5:B$39,0)),"")</f>
        <v/>
      </c>
      <c r="X25" s="34" t="str">
        <f>IFERROR(INDEX('3P'!P$5:P$44,MATCH(B25,'3P'!B$5:B$44,0)),"")</f>
        <v/>
      </c>
      <c r="Y25" s="34">
        <f>IFERROR(INDEX('1P'!Q$5:Q$40,MATCH(B25,'1P'!B$5:B$40,0)),"")</f>
        <v>24</v>
      </c>
      <c r="Z25" s="34" t="str">
        <f>IFERROR(INDEX('2P'!Q$5:Q$39,MATCH(B25,'2P'!B$5:B$39,0)),"")</f>
        <v/>
      </c>
      <c r="AA25" s="34" t="str">
        <f>IFERROR(INDEX('3P'!Q$5:Q$44,MATCH(B25,'3P'!B$5:B$44,0)),"")</f>
        <v/>
      </c>
    </row>
    <row r="26" spans="1:27" ht="15.75" x14ac:dyDescent="0.25">
      <c r="A26" s="9">
        <v>29</v>
      </c>
      <c r="B26" s="8" t="s">
        <v>120</v>
      </c>
      <c r="C26" s="27">
        <v>1972</v>
      </c>
      <c r="D26" s="42" t="str">
        <f>IFERROR(INDEX('1P'!G$5:G$40,MATCH(B26,'1P'!B$5:B$40,0)),"")</f>
        <v/>
      </c>
      <c r="E26" s="47" t="str">
        <f>IFERROR(INDEX('1P'!K$5:K$40,MATCH(B26,'1P'!B$5:B$40,0)),"")</f>
        <v/>
      </c>
      <c r="F26" s="48" t="str">
        <f>IFERROR(INDEX('1P'!O$5:O$40,MATCH(B26,'1P'!B$5:B$40,0)),"")</f>
        <v/>
      </c>
      <c r="G26" s="38" t="str">
        <f>IFERROR(INDEX('1P'!P$5:P$40,MATCH(B26,'1P'!B$5:B$40,0)),"")</f>
        <v/>
      </c>
      <c r="H26" s="38" t="str">
        <f>IF(SUM(D26:E26:F26)=0,"",SUM(D26:E26:F26))</f>
        <v/>
      </c>
      <c r="I26" s="49" t="str">
        <f>IFERROR(INDEX('2P'!G$5:G$39,MATCH(B26,'2P'!B$5:B$39,0)),"")</f>
        <v/>
      </c>
      <c r="J26" s="49" t="str">
        <f>IFERROR(INDEX('2P'!K$5:K$39,MATCH(B26,'2P'!B$5:B$39,0)),"")</f>
        <v/>
      </c>
      <c r="K26" s="50" t="str">
        <f>IFERROR(INDEX('2P'!O$5:O$39,MATCH(B26,'2P'!B$5:B$39,0)),"")</f>
        <v/>
      </c>
      <c r="L26" s="38" t="str">
        <f>IFERROR(INDEX('2P'!P$5:P$39,MATCH(B26,'2P'!B$5:B$39,0)),"")</f>
        <v/>
      </c>
      <c r="M26" s="38" t="str">
        <f>IF(SUM(I26:J26:K26)=0,"",SUM(I26:J26:K26))</f>
        <v/>
      </c>
      <c r="N26" s="51">
        <f>IFERROR(INDEX('3P'!G$5:G$44,MATCH(B26,'3P'!B$5:B$44,0)),"")</f>
        <v>9</v>
      </c>
      <c r="O26" s="52">
        <f>IFERROR(INDEX('3P'!K$5:K$44,MATCH(B26,'3P'!B$5:B$44,0)),"")</f>
        <v>3</v>
      </c>
      <c r="P26" s="53">
        <f>IFERROR(INDEX('3P'!O$5:O$44,MATCH(B26,'3P'!B$5:B$44,0)),"")</f>
        <v>12</v>
      </c>
      <c r="Q26" s="38">
        <f>IFERROR(INDEX('3P'!P$5:P$44,MATCH(B26,'3P'!B$5:B$44,0)),"")</f>
        <v>168</v>
      </c>
      <c r="R26" s="57">
        <f>IF(SUM(N26:O26:P26)=0,"",SUM(N26:O26:P26))</f>
        <v>24</v>
      </c>
      <c r="S26" s="59">
        <f t="shared" si="3"/>
        <v>168</v>
      </c>
      <c r="T26" s="38">
        <f t="shared" si="4"/>
        <v>24</v>
      </c>
      <c r="U26" s="38">
        <f t="shared" si="2"/>
        <v>22</v>
      </c>
      <c r="V26" s="34" t="str">
        <f>IFERROR(INDEX('1P'!P$5:P$40,MATCH(B26,'1P'!B$5:B$40,0)),"")</f>
        <v/>
      </c>
      <c r="W26" s="34" t="str">
        <f>IFERROR(INDEX('2P'!P$5:P$39,MATCH(B26,'2P'!B$5:B$39,0)),"")</f>
        <v/>
      </c>
      <c r="X26" s="34">
        <f>IFERROR(INDEX('3P'!P$5:P$44,MATCH(B26,'3P'!B$5:B$44,0)),"")</f>
        <v>168</v>
      </c>
      <c r="Y26" s="34" t="str">
        <f>IFERROR(INDEX('1P'!Q$5:Q$40,MATCH(B26,'1P'!B$5:B$40,0)),"")</f>
        <v/>
      </c>
      <c r="Z26" s="34" t="str">
        <f>IFERROR(INDEX('2P'!Q$5:Q$39,MATCH(B26,'2P'!B$5:B$39,0)),"")</f>
        <v/>
      </c>
      <c r="AA26" s="34">
        <f>IFERROR(INDEX('3P'!Q$5:Q$44,MATCH(B26,'3P'!B$5:B$44,0)),"")</f>
        <v>24</v>
      </c>
    </row>
    <row r="27" spans="1:27" ht="15.75" x14ac:dyDescent="0.25">
      <c r="A27" s="9">
        <v>12</v>
      </c>
      <c r="B27" s="8" t="s">
        <v>91</v>
      </c>
      <c r="C27" s="27">
        <v>1980</v>
      </c>
      <c r="D27" s="42">
        <f>IFERROR(INDEX('1P'!G$5:G$40,MATCH(B27,'1P'!B$5:B$40,0)),"")</f>
        <v>2</v>
      </c>
      <c r="E27" s="47">
        <f>IFERROR(INDEX('1P'!K$5:K$40,MATCH(B27,'1P'!B$5:B$40,0)),"")</f>
        <v>5</v>
      </c>
      <c r="F27" s="48">
        <f>IFERROR(INDEX('1P'!O$5:O$40,MATCH(B27,'1P'!B$5:B$40,0)),"")</f>
        <v>6</v>
      </c>
      <c r="G27" s="38">
        <f>IFERROR(INDEX('1P'!P$5:P$40,MATCH(B27,'1P'!B$5:B$40,0)),"")</f>
        <v>166</v>
      </c>
      <c r="H27" s="38">
        <f>IF(SUM(D27:E27:F27)=0,"",SUM(D27:E27:F27))</f>
        <v>13</v>
      </c>
      <c r="I27" s="49" t="str">
        <f>IFERROR(INDEX('2P'!G$5:G$39,MATCH(B27,'2P'!B$5:B$39,0)),"")</f>
        <v/>
      </c>
      <c r="J27" s="49" t="str">
        <f>IFERROR(INDEX('2P'!K$5:K$39,MATCH(B27,'2P'!B$5:B$39,0)),"")</f>
        <v/>
      </c>
      <c r="K27" s="50" t="str">
        <f>IFERROR(INDEX('2P'!O$5:O$39,MATCH(B27,'2P'!B$5:B$39,0)),"")</f>
        <v/>
      </c>
      <c r="L27" s="38" t="str">
        <f>IFERROR(INDEX('2P'!P$5:P$39,MATCH(B27,'2P'!B$5:B$39,0)),"")</f>
        <v/>
      </c>
      <c r="M27" s="38" t="str">
        <f>IF(SUM(I27:J27:K27)=0,"",SUM(I27:J27:K27))</f>
        <v/>
      </c>
      <c r="N27" s="51" t="str">
        <f>IFERROR(INDEX('3P'!G$5:G$44,MATCH(B27,'3P'!B$5:B$44,0)),"")</f>
        <v/>
      </c>
      <c r="O27" s="52" t="str">
        <f>IFERROR(INDEX('3P'!K$5:K$44,MATCH(B27,'3P'!B$5:B$44,0)),"")</f>
        <v/>
      </c>
      <c r="P27" s="53" t="str">
        <f>IFERROR(INDEX('3P'!O$5:O$44,MATCH(B27,'3P'!B$5:B$44,0)),"")</f>
        <v/>
      </c>
      <c r="Q27" s="38" t="str">
        <f>IFERROR(INDEX('3P'!P$5:P$44,MATCH(B27,'3P'!B$5:B$44,0)),"")</f>
        <v/>
      </c>
      <c r="R27" s="57" t="str">
        <f>IF(SUM(N27:O27:P27)=0,"",SUM(N27:O27:P27))</f>
        <v/>
      </c>
      <c r="S27" s="59">
        <f t="shared" si="3"/>
        <v>166</v>
      </c>
      <c r="T27" s="38">
        <f t="shared" si="4"/>
        <v>13</v>
      </c>
      <c r="U27" s="38">
        <f t="shared" si="2"/>
        <v>23</v>
      </c>
      <c r="V27" s="34">
        <f>IFERROR(INDEX('1P'!P$5:P$40,MATCH(B27,'1P'!B$5:B$40,0)),"")</f>
        <v>166</v>
      </c>
      <c r="W27" s="34" t="str">
        <f>IFERROR(INDEX('2P'!P$5:P$39,MATCH(B27,'2P'!B$5:B$39,0)),"")</f>
        <v/>
      </c>
      <c r="X27" s="34" t="str">
        <f>IFERROR(INDEX('3P'!P$5:P$44,MATCH(B27,'3P'!B$5:B$44,0)),"")</f>
        <v/>
      </c>
      <c r="Y27" s="34">
        <f>IFERROR(INDEX('1P'!Q$5:Q$40,MATCH(B27,'1P'!B$5:B$40,0)),"")</f>
        <v>13</v>
      </c>
      <c r="Z27" s="34" t="str">
        <f>IFERROR(INDEX('2P'!Q$5:Q$39,MATCH(B27,'2P'!B$5:B$39,0)),"")</f>
        <v/>
      </c>
      <c r="AA27" s="34" t="str">
        <f>IFERROR(INDEX('3P'!Q$5:Q$44,MATCH(B27,'3P'!B$5:B$44,0)),"")</f>
        <v/>
      </c>
    </row>
    <row r="28" spans="1:27" ht="15.75" x14ac:dyDescent="0.25">
      <c r="A28" s="9">
        <v>20</v>
      </c>
      <c r="B28" s="8" t="s">
        <v>101</v>
      </c>
      <c r="C28" s="27">
        <v>1971</v>
      </c>
      <c r="D28" s="42" t="str">
        <f>IFERROR(INDEX('1P'!G$5:G$40,MATCH(B28,'1P'!B$5:B$40,0)),"")</f>
        <v/>
      </c>
      <c r="E28" s="47" t="str">
        <f>IFERROR(INDEX('1P'!K$5:K$40,MATCH(B28,'1P'!B$5:B$40,0)),"")</f>
        <v/>
      </c>
      <c r="F28" s="48" t="str">
        <f>IFERROR(INDEX('1P'!O$5:O$40,MATCH(B28,'1P'!B$5:B$40,0)),"")</f>
        <v/>
      </c>
      <c r="G28" s="38" t="str">
        <f>IFERROR(INDEX('1P'!P$5:P$40,MATCH(B28,'1P'!B$5:B$40,0)),"")</f>
        <v/>
      </c>
      <c r="H28" s="38" t="str">
        <f>IF(SUM(D28:E28:F28)=0,"",SUM(D28:E28:F28))</f>
        <v/>
      </c>
      <c r="I28" s="49">
        <f>IFERROR(INDEX('2P'!G$5:G$39,MATCH(B28,'2P'!B$5:B$39,0)),"")</f>
        <v>3</v>
      </c>
      <c r="J28" s="49">
        <f>IFERROR(INDEX('2P'!K$5:K$39,MATCH(B28,'2P'!B$5:B$39,0)),"")</f>
        <v>3</v>
      </c>
      <c r="K28" s="50">
        <f>IFERROR(INDEX('2P'!O$5:O$39,MATCH(B28,'2P'!B$5:B$39,0)),"")</f>
        <v>1</v>
      </c>
      <c r="L28" s="38">
        <f>IFERROR(INDEX('2P'!P$5:P$39,MATCH(B28,'2P'!B$5:B$39,0)),"")</f>
        <v>96</v>
      </c>
      <c r="M28" s="38">
        <f>IF(SUM(I28:J28:K28)=0,"",SUM(I28:J28:K28))</f>
        <v>7</v>
      </c>
      <c r="N28" s="51">
        <f>IFERROR(INDEX('3P'!G$5:G$44,MATCH(B28,'3P'!B$5:B$44,0)),"")</f>
        <v>2</v>
      </c>
      <c r="O28" s="52">
        <f>IFERROR(INDEX('3P'!K$5:K$44,MATCH(B28,'3P'!B$5:B$44,0)),"")</f>
        <v>2</v>
      </c>
      <c r="P28" s="53">
        <f>IFERROR(INDEX('3P'!O$5:O$44,MATCH(B28,'3P'!B$5:B$44,0)),"")</f>
        <v>1</v>
      </c>
      <c r="Q28" s="38">
        <f>IFERROR(INDEX('3P'!P$5:P$44,MATCH(B28,'3P'!B$5:B$44,0)),"")</f>
        <v>66</v>
      </c>
      <c r="R28" s="57">
        <f>IF(SUM(N28:O28:P28)=0,"",SUM(N28:O28:P28))</f>
        <v>5</v>
      </c>
      <c r="S28" s="59">
        <f t="shared" si="3"/>
        <v>162</v>
      </c>
      <c r="T28" s="38">
        <f t="shared" si="4"/>
        <v>12</v>
      </c>
      <c r="U28" s="38">
        <f t="shared" si="2"/>
        <v>24</v>
      </c>
      <c r="V28" s="34" t="str">
        <f>IFERROR(INDEX('1P'!P$5:P$40,MATCH(B28,'1P'!B$5:B$40,0)),"")</f>
        <v/>
      </c>
      <c r="W28" s="34">
        <f>IFERROR(INDEX('2P'!P$5:P$39,MATCH(B28,'2P'!B$5:B$39,0)),"")</f>
        <v>96</v>
      </c>
      <c r="X28" s="34">
        <f>IFERROR(INDEX('3P'!P$5:P$44,MATCH(B28,'3P'!B$5:B$44,0)),"")</f>
        <v>66</v>
      </c>
      <c r="Y28" s="34" t="str">
        <f>IFERROR(INDEX('1P'!Q$5:Q$40,MATCH(B28,'1P'!B$5:B$40,0)),"")</f>
        <v/>
      </c>
      <c r="Z28" s="34">
        <f>IFERROR(INDEX('2P'!Q$5:Q$39,MATCH(B28,'2P'!B$5:B$39,0)),"")</f>
        <v>7</v>
      </c>
      <c r="AA28" s="34">
        <f>IFERROR(INDEX('3P'!Q$5:Q$44,MATCH(B28,'3P'!B$5:B$44,0)),"")</f>
        <v>5</v>
      </c>
    </row>
    <row r="29" spans="1:27" ht="15.75" x14ac:dyDescent="0.25">
      <c r="A29" s="9">
        <v>15</v>
      </c>
      <c r="B29" s="8" t="s">
        <v>34</v>
      </c>
      <c r="C29" s="27">
        <v>1974</v>
      </c>
      <c r="D29" s="42">
        <f>IFERROR(INDEX('1P'!G$5:G$40,MATCH(B29,'1P'!B$5:B$40,0)),"")</f>
        <v>3</v>
      </c>
      <c r="E29" s="47">
        <f>IFERROR(INDEX('1P'!K$5:K$40,MATCH(B29,'1P'!B$5:B$40,0)),"")</f>
        <v>4</v>
      </c>
      <c r="F29" s="48">
        <f>IFERROR(INDEX('1P'!O$5:O$40,MATCH(B29,'1P'!B$5:B$40,0)),"")</f>
        <v>2</v>
      </c>
      <c r="G29" s="38">
        <f>IFERROR(INDEX('1P'!P$5:P$40,MATCH(B29,'1P'!B$5:B$40,0)),"")</f>
        <v>168</v>
      </c>
      <c r="H29" s="38">
        <f>IF(SUM(D29:E29:F29)=0,"",SUM(D29:E29:F29))</f>
        <v>9</v>
      </c>
      <c r="I29" s="49" t="str">
        <f>IFERROR(INDEX('2P'!G$5:G$39,MATCH(B29,'2P'!B$5:B$39,0)),"")</f>
        <v/>
      </c>
      <c r="J29" s="49" t="str">
        <f>IFERROR(INDEX('2P'!K$5:K$39,MATCH(B29,'2P'!B$5:B$39,0)),"")</f>
        <v/>
      </c>
      <c r="K29" s="50" t="str">
        <f>IFERROR(INDEX('2P'!O$5:O$39,MATCH(B29,'2P'!B$5:B$39,0)),"")</f>
        <v/>
      </c>
      <c r="L29" s="38" t="str">
        <f>IFERROR(INDEX('2P'!P$5:P$39,MATCH(B29,'2P'!B$5:B$39,0)),"")</f>
        <v/>
      </c>
      <c r="M29" s="38" t="str">
        <f>IF(SUM(I29:J29:K29)=0,"",SUM(I29:J29:K29))</f>
        <v/>
      </c>
      <c r="N29" s="51" t="str">
        <f>IFERROR(INDEX('3P'!G$5:G$44,MATCH(B29,'3P'!B$5:B$44,0)),"")</f>
        <v/>
      </c>
      <c r="O29" s="52" t="str">
        <f>IFERROR(INDEX('3P'!K$5:K$44,MATCH(B29,'3P'!B$5:B$44,0)),"")</f>
        <v/>
      </c>
      <c r="P29" s="53" t="str">
        <f>IFERROR(INDEX('3P'!O$5:O$44,MATCH(B29,'3P'!B$5:B$44,0)),"")</f>
        <v/>
      </c>
      <c r="Q29" s="38" t="str">
        <f>IFERROR(INDEX('3P'!P$5:P$44,MATCH(B29,'3P'!B$5:B$44,0)),"")</f>
        <v/>
      </c>
      <c r="R29" s="57" t="str">
        <f>IF(SUM(N29:O29:P29)=0,"",SUM(N29:O29:P29))</f>
        <v/>
      </c>
      <c r="S29" s="59">
        <f t="shared" si="3"/>
        <v>168</v>
      </c>
      <c r="T29" s="38">
        <f t="shared" si="4"/>
        <v>9</v>
      </c>
      <c r="U29" s="38">
        <f t="shared" si="2"/>
        <v>25</v>
      </c>
      <c r="V29" s="34">
        <f>IFERROR(INDEX('1P'!P$5:P$40,MATCH(B29,'1P'!B$5:B$40,0)),"")</f>
        <v>168</v>
      </c>
      <c r="W29" s="34" t="str">
        <f>IFERROR(INDEX('2P'!P$5:P$39,MATCH(B29,'2P'!B$5:B$39,0)),"")</f>
        <v/>
      </c>
      <c r="X29" s="34" t="str">
        <f>IFERROR(INDEX('3P'!P$5:P$44,MATCH(B29,'3P'!B$5:B$44,0)),"")</f>
        <v/>
      </c>
      <c r="Y29" s="34">
        <f>IFERROR(INDEX('1P'!Q$5:Q$40,MATCH(B29,'1P'!B$5:B$40,0)),"")</f>
        <v>9</v>
      </c>
      <c r="Z29" s="34" t="str">
        <f>IFERROR(INDEX('2P'!Q$5:Q$39,MATCH(B29,'2P'!B$5:B$39,0)),"")</f>
        <v/>
      </c>
      <c r="AA29" s="34" t="str">
        <f>IFERROR(INDEX('3P'!Q$5:Q$44,MATCH(B29,'3P'!B$5:B$44,0)),"")</f>
        <v/>
      </c>
    </row>
    <row r="30" spans="1:27" ht="15.75" x14ac:dyDescent="0.25">
      <c r="A30" s="9">
        <v>21</v>
      </c>
      <c r="B30" s="8" t="s">
        <v>21</v>
      </c>
      <c r="C30" s="27">
        <v>1974</v>
      </c>
      <c r="D30" s="42" t="str">
        <f>IFERROR(INDEX('1P'!G$5:G$40,MATCH(B30,'1P'!B$5:B$40,0)),"")</f>
        <v/>
      </c>
      <c r="E30" s="47" t="str">
        <f>IFERROR(INDEX('1P'!K$5:K$40,MATCH(B30,'1P'!B$5:B$40,0)),"")</f>
        <v/>
      </c>
      <c r="F30" s="48" t="str">
        <f>IFERROR(INDEX('1P'!O$5:O$40,MATCH(B30,'1P'!B$5:B$40,0)),"")</f>
        <v/>
      </c>
      <c r="G30" s="38" t="str">
        <f>IFERROR(INDEX('1P'!P$5:P$40,MATCH(B30,'1P'!B$5:B$40,0)),"")</f>
        <v/>
      </c>
      <c r="H30" s="38" t="str">
        <f>IF(SUM(D30:E30:F30)=0,"",SUM(D30:E30:F30))</f>
        <v/>
      </c>
      <c r="I30" s="49">
        <f>IFERROR(INDEX('2P'!G$5:G$39,MATCH(B30,'2P'!B$5:B$39,0)),"")</f>
        <v>2</v>
      </c>
      <c r="J30" s="49">
        <f>IFERROR(INDEX('2P'!K$5:K$39,MATCH(B30,'2P'!B$5:B$39,0)),"")</f>
        <v>2</v>
      </c>
      <c r="K30" s="50">
        <f>IFERROR(INDEX('2P'!O$5:O$39,MATCH(B30,'2P'!B$5:B$39,0)),"")</f>
        <v>4</v>
      </c>
      <c r="L30" s="38">
        <f>IFERROR(INDEX('2P'!P$5:P$39,MATCH(B30,'2P'!B$5:B$39,0)),"")</f>
        <v>122</v>
      </c>
      <c r="M30" s="38">
        <f>IF(SUM(I30:J30:K30)=0,"",SUM(I30:J30:K30))</f>
        <v>8</v>
      </c>
      <c r="N30" s="51" t="str">
        <f>IFERROR(INDEX('3P'!G$5:G$44,MATCH(B30,'3P'!B$5:B$44,0)),"")</f>
        <v/>
      </c>
      <c r="O30" s="52" t="str">
        <f>IFERROR(INDEX('3P'!K$5:K$44,MATCH(B30,'3P'!B$5:B$44,0)),"")</f>
        <v/>
      </c>
      <c r="P30" s="53" t="str">
        <f>IFERROR(INDEX('3P'!O$5:O$44,MATCH(B30,'3P'!B$5:B$44,0)),"")</f>
        <v/>
      </c>
      <c r="Q30" s="38" t="str">
        <f>IFERROR(INDEX('3P'!P$5:P$44,MATCH(B30,'3P'!B$5:B$44,0)),"")</f>
        <v/>
      </c>
      <c r="R30" s="57" t="str">
        <f>IF(SUM(N30:O30:P30)=0,"",SUM(N30:O30:P30))</f>
        <v/>
      </c>
      <c r="S30" s="59">
        <f t="shared" si="3"/>
        <v>122</v>
      </c>
      <c r="T30" s="38">
        <f t="shared" si="4"/>
        <v>8</v>
      </c>
      <c r="U30" s="38">
        <f t="shared" si="2"/>
        <v>26</v>
      </c>
      <c r="V30" s="34" t="str">
        <f>IFERROR(INDEX('1P'!P$5:P$40,MATCH(B30,'1P'!B$5:B$40,0)),"")</f>
        <v/>
      </c>
      <c r="W30" s="34">
        <f>IFERROR(INDEX('2P'!P$5:P$39,MATCH(B30,'2P'!B$5:B$39,0)),"")</f>
        <v>122</v>
      </c>
      <c r="X30" s="34" t="str">
        <f>IFERROR(INDEX('3P'!P$5:P$44,MATCH(B30,'3P'!B$5:B$44,0)),"")</f>
        <v/>
      </c>
      <c r="Y30" s="34" t="str">
        <f>IFERROR(INDEX('1P'!Q$5:Q$40,MATCH(B30,'1P'!B$5:B$40,0)),"")</f>
        <v/>
      </c>
      <c r="Z30" s="34">
        <f>IFERROR(INDEX('2P'!Q$5:Q$39,MATCH(B30,'2P'!B$5:B$39,0)),"")</f>
        <v>8</v>
      </c>
      <c r="AA30" s="34" t="str">
        <f>IFERROR(INDEX('3P'!Q$5:Q$44,MATCH(B30,'3P'!B$5:B$44,0)),"")</f>
        <v/>
      </c>
    </row>
    <row r="31" spans="1:27" ht="15.75" x14ac:dyDescent="0.25">
      <c r="A31" s="9">
        <v>19</v>
      </c>
      <c r="B31" s="8" t="s">
        <v>58</v>
      </c>
      <c r="C31" s="27">
        <v>1992</v>
      </c>
      <c r="D31" s="42">
        <f>IFERROR(INDEX('1P'!G$5:G$40,MATCH(B31,'1P'!B$5:B$40,0)),"")</f>
        <v>6</v>
      </c>
      <c r="E31" s="47">
        <f>IFERROR(INDEX('1P'!K$5:K$40,MATCH(B31,'1P'!B$5:B$40,0)),"")</f>
        <v>1</v>
      </c>
      <c r="F31" s="48">
        <f>IFERROR(INDEX('1P'!O$5:O$40,MATCH(B31,'1P'!B$5:B$40,0)),"")</f>
        <v>1</v>
      </c>
      <c r="G31" s="38">
        <f>IFERROR(INDEX('1P'!P$5:P$40,MATCH(B31,'1P'!B$5:B$40,0)),"")</f>
        <v>111</v>
      </c>
      <c r="H31" s="38">
        <f>IF(SUM(D31:E31:F31)=0,"",SUM(D31:E31:F31))</f>
        <v>8</v>
      </c>
      <c r="I31" s="49" t="str">
        <f>IFERROR(INDEX('2P'!G$5:G$39,MATCH(B31,'2P'!B$5:B$39,0)),"")</f>
        <v/>
      </c>
      <c r="J31" s="49" t="str">
        <f>IFERROR(INDEX('2P'!K$5:K$39,MATCH(B31,'2P'!B$5:B$39,0)),"")</f>
        <v/>
      </c>
      <c r="K31" s="50" t="str">
        <f>IFERROR(INDEX('2P'!O$5:O$39,MATCH(B31,'2P'!B$5:B$39,0)),"")</f>
        <v/>
      </c>
      <c r="L31" s="38" t="str">
        <f>IFERROR(INDEX('2P'!P$5:P$39,MATCH(B31,'2P'!B$5:B$39,0)),"")</f>
        <v/>
      </c>
      <c r="M31" s="38" t="str">
        <f>IF(SUM(I31:J31:K31)=0,"",SUM(I31:J31:K31))</f>
        <v/>
      </c>
      <c r="N31" s="51" t="str">
        <f>IFERROR(INDEX('3P'!G$5:G$44,MATCH(B31,'3P'!B$5:B$44,0)),"")</f>
        <v/>
      </c>
      <c r="O31" s="52" t="str">
        <f>IFERROR(INDEX('3P'!K$5:K$44,MATCH(B31,'3P'!B$5:B$44,0)),"")</f>
        <v/>
      </c>
      <c r="P31" s="53" t="str">
        <f>IFERROR(INDEX('3P'!O$5:O$44,MATCH(B31,'3P'!B$5:B$44,0)),"")</f>
        <v/>
      </c>
      <c r="Q31" s="38" t="str">
        <f>IFERROR(INDEX('3P'!P$5:P$44,MATCH(B31,'3P'!B$5:B$44,0)),"")</f>
        <v/>
      </c>
      <c r="R31" s="57" t="str">
        <f>IF(SUM(N31:O31:P31)=0,"",SUM(N31:O31:P31))</f>
        <v/>
      </c>
      <c r="S31" s="59">
        <f t="shared" si="3"/>
        <v>111</v>
      </c>
      <c r="T31" s="38">
        <f t="shared" si="4"/>
        <v>8</v>
      </c>
      <c r="U31" s="38">
        <f t="shared" si="2"/>
        <v>27</v>
      </c>
      <c r="V31" s="34">
        <f>IFERROR(INDEX('1P'!P$5:P$40,MATCH(B31,'1P'!B$5:B$40,0)),"")</f>
        <v>111</v>
      </c>
      <c r="W31" s="34" t="str">
        <f>IFERROR(INDEX('2P'!P$5:P$39,MATCH(B31,'2P'!B$5:B$39,0)),"")</f>
        <v/>
      </c>
      <c r="X31" s="34" t="str">
        <f>IFERROR(INDEX('3P'!P$5:P$44,MATCH(B31,'3P'!B$5:B$44,0)),"")</f>
        <v/>
      </c>
      <c r="Y31" s="34">
        <f>IFERROR(INDEX('1P'!Q$5:Q$40,MATCH(B31,'1P'!B$5:B$40,0)),"")</f>
        <v>8</v>
      </c>
      <c r="Z31" s="34" t="str">
        <f>IFERROR(INDEX('2P'!Q$5:Q$39,MATCH(B31,'2P'!B$5:B$39,0)),"")</f>
        <v/>
      </c>
      <c r="AA31" s="34" t="str">
        <f>IFERROR(INDEX('3P'!Q$5:Q$44,MATCH(B31,'3P'!B$5:B$44,0)),"")</f>
        <v/>
      </c>
    </row>
    <row r="32" spans="1:27" ht="15.75" x14ac:dyDescent="0.25">
      <c r="A32" s="9">
        <v>25</v>
      </c>
      <c r="B32" s="8" t="s">
        <v>103</v>
      </c>
      <c r="C32" s="27">
        <v>1976</v>
      </c>
      <c r="D32" s="42" t="str">
        <f>IFERROR(INDEX('1P'!G$5:G$40,MATCH(B32,'1P'!B$5:B$40,0)),"")</f>
        <v/>
      </c>
      <c r="E32" s="47" t="str">
        <f>IFERROR(INDEX('1P'!K$5:K$40,MATCH(B32,'1P'!B$5:B$40,0)),"")</f>
        <v/>
      </c>
      <c r="F32" s="48" t="str">
        <f>IFERROR(INDEX('1P'!O$5:O$40,MATCH(B32,'1P'!B$5:B$40,0)),"")</f>
        <v/>
      </c>
      <c r="G32" s="38" t="str">
        <f>IFERROR(INDEX('1P'!P$5:P$40,MATCH(B32,'1P'!B$5:B$40,0)),"")</f>
        <v/>
      </c>
      <c r="H32" s="38" t="str">
        <f>IF(SUM(D32:E32:F32)=0,"",SUM(D32:E32:F32))</f>
        <v/>
      </c>
      <c r="I32" s="49">
        <f>IFERROR(INDEX('2P'!G$5:G$39,MATCH(B32,'2P'!B$5:B$39,0)),"")</f>
        <v>1</v>
      </c>
      <c r="J32" s="49">
        <f>IFERROR(INDEX('2P'!K$5:K$39,MATCH(B32,'2P'!B$5:B$39,0)),"")</f>
        <v>1</v>
      </c>
      <c r="K32" s="50">
        <f>IFERROR(INDEX('2P'!O$5:O$39,MATCH(B32,'2P'!B$5:B$39,0)),"")</f>
        <v>2</v>
      </c>
      <c r="L32" s="38">
        <f>IFERROR(INDEX('2P'!P$5:P$39,MATCH(B32,'2P'!B$5:B$39,0)),"")</f>
        <v>47</v>
      </c>
      <c r="M32" s="38">
        <f>IF(SUM(I32:J32:K32)=0,"",SUM(I32:J32:K32))</f>
        <v>4</v>
      </c>
      <c r="N32" s="51">
        <f>IFERROR(INDEX('3P'!G$5:G$44,MATCH(B32,'3P'!B$5:B$44,0)),"")</f>
        <v>1</v>
      </c>
      <c r="O32" s="52">
        <f>IFERROR(INDEX('3P'!K$5:K$44,MATCH(B32,'3P'!B$5:B$44,0)),"")</f>
        <v>1</v>
      </c>
      <c r="P32" s="53">
        <f>IFERROR(INDEX('3P'!O$5:O$44,MATCH(B32,'3P'!B$5:B$44,0)),"")</f>
        <v>2</v>
      </c>
      <c r="Q32" s="38">
        <f>IFERROR(INDEX('3P'!P$5:P$44,MATCH(B32,'3P'!B$5:B$44,0)),"")</f>
        <v>54</v>
      </c>
      <c r="R32" s="57">
        <f>IF(SUM(N32:O32:P32)=0,"",SUM(N32:O32:P32))</f>
        <v>4</v>
      </c>
      <c r="S32" s="59">
        <f t="shared" si="3"/>
        <v>101</v>
      </c>
      <c r="T32" s="38">
        <f t="shared" si="4"/>
        <v>8</v>
      </c>
      <c r="U32" s="38">
        <f t="shared" si="2"/>
        <v>28</v>
      </c>
      <c r="V32" s="34" t="str">
        <f>IFERROR(INDEX('1P'!P$5:P$40,MATCH(B32,'1P'!B$5:B$40,0)),"")</f>
        <v/>
      </c>
      <c r="W32" s="34">
        <f>IFERROR(INDEX('2P'!P$5:P$39,MATCH(B32,'2P'!B$5:B$39,0)),"")</f>
        <v>47</v>
      </c>
      <c r="X32" s="34">
        <f>IFERROR(INDEX('3P'!P$5:P$44,MATCH(B32,'3P'!B$5:B$44,0)),"")</f>
        <v>54</v>
      </c>
      <c r="Y32" s="34" t="str">
        <f>IFERROR(INDEX('1P'!Q$5:Q$40,MATCH(B32,'1P'!B$5:B$40,0)),"")</f>
        <v/>
      </c>
      <c r="Z32" s="34">
        <f>IFERROR(INDEX('2P'!Q$5:Q$39,MATCH(B32,'2P'!B$5:B$39,0)),"")</f>
        <v>4</v>
      </c>
      <c r="AA32" s="34">
        <f>IFERROR(INDEX('3P'!Q$5:Q$44,MATCH(B32,'3P'!B$5:B$44,0)),"")</f>
        <v>4</v>
      </c>
    </row>
    <row r="33" spans="1:27" ht="15.75" x14ac:dyDescent="0.25">
      <c r="A33" s="9">
        <v>16</v>
      </c>
      <c r="B33" s="8" t="s">
        <v>93</v>
      </c>
      <c r="C33" s="27">
        <v>1977</v>
      </c>
      <c r="D33" s="42">
        <f>IFERROR(INDEX('1P'!G$5:G$40,MATCH(B33,'1P'!B$5:B$40,0)),"")</f>
        <v>1</v>
      </c>
      <c r="E33" s="47">
        <f>IFERROR(INDEX('1P'!K$5:K$40,MATCH(B33,'1P'!B$5:B$40,0)),"")</f>
        <v>1</v>
      </c>
      <c r="F33" s="48">
        <f>IFERROR(INDEX('1P'!O$5:O$40,MATCH(B33,'1P'!B$5:B$40,0)),"")</f>
        <v>4</v>
      </c>
      <c r="G33" s="38">
        <f>IFERROR(INDEX('1P'!P$5:P$40,MATCH(B33,'1P'!B$5:B$40,0)),"")</f>
        <v>127</v>
      </c>
      <c r="H33" s="38">
        <f>IF(SUM(D33:E33:F33)=0,"",SUM(D33:E33:F33))</f>
        <v>6</v>
      </c>
      <c r="I33" s="49" t="str">
        <f>IFERROR(INDEX('2P'!G$5:G$39,MATCH(B33,'2P'!B$5:B$39,0)),"")</f>
        <v/>
      </c>
      <c r="J33" s="49" t="str">
        <f>IFERROR(INDEX('2P'!K$5:K$39,MATCH(B33,'2P'!B$5:B$39,0)),"")</f>
        <v/>
      </c>
      <c r="K33" s="50" t="str">
        <f>IFERROR(INDEX('2P'!O$5:O$39,MATCH(B33,'2P'!B$5:B$39,0)),"")</f>
        <v/>
      </c>
      <c r="L33" s="38" t="str">
        <f>IFERROR(INDEX('2P'!P$5:P$39,MATCH(B33,'2P'!B$5:B$39,0)),"")</f>
        <v/>
      </c>
      <c r="M33" s="38" t="str">
        <f>IF(SUM(I33:J33:K33)=0,"",SUM(I33:J33:K33))</f>
        <v/>
      </c>
      <c r="N33" s="51" t="str">
        <f>IFERROR(INDEX('3P'!G$5:G$44,MATCH(B33,'3P'!B$5:B$44,0)),"")</f>
        <v/>
      </c>
      <c r="O33" s="52" t="str">
        <f>IFERROR(INDEX('3P'!K$5:K$44,MATCH(B33,'3P'!B$5:B$44,0)),"")</f>
        <v/>
      </c>
      <c r="P33" s="53" t="str">
        <f>IFERROR(INDEX('3P'!O$5:O$44,MATCH(B33,'3P'!B$5:B$44,0)),"")</f>
        <v/>
      </c>
      <c r="Q33" s="38" t="str">
        <f>IFERROR(INDEX('3P'!P$5:P$44,MATCH(B33,'3P'!B$5:B$44,0)),"")</f>
        <v/>
      </c>
      <c r="R33" s="57" t="str">
        <f>IF(SUM(N33:O33:P33)=0,"",SUM(N33:O33:P33))</f>
        <v/>
      </c>
      <c r="S33" s="59">
        <f t="shared" si="3"/>
        <v>127</v>
      </c>
      <c r="T33" s="38">
        <f t="shared" si="4"/>
        <v>6</v>
      </c>
      <c r="U33" s="38">
        <f t="shared" si="2"/>
        <v>29</v>
      </c>
      <c r="V33" s="34">
        <f>IFERROR(INDEX('1P'!P$5:P$40,MATCH(B33,'1P'!B$5:B$40,0)),"")</f>
        <v>127</v>
      </c>
      <c r="W33" s="34" t="str">
        <f>IFERROR(INDEX('2P'!P$5:P$39,MATCH(B33,'2P'!B$5:B$39,0)),"")</f>
        <v/>
      </c>
      <c r="X33" s="34" t="str">
        <f>IFERROR(INDEX('3P'!P$5:P$44,MATCH(B33,'3P'!B$5:B$44,0)),"")</f>
        <v/>
      </c>
      <c r="Y33" s="34">
        <f>IFERROR(INDEX('1P'!Q$5:Q$40,MATCH(B33,'1P'!B$5:B$40,0)),"")</f>
        <v>6</v>
      </c>
      <c r="Z33" s="34" t="str">
        <f>IFERROR(INDEX('2P'!Q$5:Q$39,MATCH(B33,'2P'!B$5:B$39,0)),"")</f>
        <v/>
      </c>
      <c r="AA33" s="34" t="str">
        <f>IFERROR(INDEX('3P'!Q$5:Q$44,MATCH(B33,'3P'!B$5:B$44,0)),"")</f>
        <v/>
      </c>
    </row>
    <row r="34" spans="1:27" x14ac:dyDescent="0.25">
      <c r="V34" s="34" t="str">
        <f>IFERROR(INDEX('1P'!P$5:P$40,MATCH(#REF!,'1P'!B$5:B$40,0)),"")</f>
        <v/>
      </c>
      <c r="W34" s="34" t="str">
        <f>IFERROR(INDEX('2P'!P$5:P$39,MATCH(#REF!,'2P'!B$5:B$39,0)),"")</f>
        <v/>
      </c>
      <c r="X34" s="34" t="str">
        <f>IFERROR(INDEX('3P'!P$5:P$44,MATCH(#REF!,'3P'!B$5:B$44,0)),"")</f>
        <v/>
      </c>
      <c r="Y34" s="34" t="str">
        <f>IFERROR(INDEX('1P'!Q$5:Q$40,MATCH(#REF!,'1P'!B$5:B$40,0)),"")</f>
        <v/>
      </c>
      <c r="Z34" s="34" t="str">
        <f>IFERROR(INDEX('2P'!Q$5:Q$39,MATCH(#REF!,'2P'!B$5:B$39,0)),"")</f>
        <v/>
      </c>
      <c r="AA34" s="34" t="str">
        <f>IFERROR(INDEX('3P'!Q$5:Q$44,MATCH(#REF!,'3P'!B$5:B$44,0)),"")</f>
        <v/>
      </c>
    </row>
    <row r="35" spans="1:27" x14ac:dyDescent="0.25">
      <c r="V35" s="34" t="str">
        <f>IFERROR(INDEX('1P'!P$5:P$40,MATCH(#REF!,'1P'!B$5:B$40,0)),"")</f>
        <v/>
      </c>
      <c r="W35" s="34" t="str">
        <f>IFERROR(INDEX('2P'!P$5:P$39,MATCH(#REF!,'2P'!B$5:B$39,0)),"")</f>
        <v/>
      </c>
      <c r="X35" s="34" t="str">
        <f>IFERROR(INDEX('3P'!P$5:P$44,MATCH(#REF!,'3P'!B$5:B$44,0)),"")</f>
        <v/>
      </c>
      <c r="Y35" s="34" t="str">
        <f>IFERROR(INDEX('1P'!Q$5:Q$40,MATCH(#REF!,'1P'!B$5:B$40,0)),"")</f>
        <v/>
      </c>
      <c r="Z35" s="34" t="str">
        <f>IFERROR(INDEX('2P'!Q$5:Q$39,MATCH(#REF!,'2P'!B$5:B$39,0)),"")</f>
        <v/>
      </c>
      <c r="AA35" s="34" t="str">
        <f>IFERROR(INDEX('3P'!Q$5:Q$44,MATCH(#REF!,'3P'!B$5:B$44,0)),"")</f>
        <v/>
      </c>
    </row>
    <row r="36" spans="1:27" x14ac:dyDescent="0.25">
      <c r="V36" s="34" t="str">
        <f>IFERROR(INDEX('1P'!P$5:P$40,MATCH(#REF!,'1P'!B$5:B$40,0)),"")</f>
        <v/>
      </c>
      <c r="W36" s="34" t="str">
        <f>IFERROR(INDEX('2P'!P$5:P$39,MATCH(#REF!,'2P'!B$5:B$39,0)),"")</f>
        <v/>
      </c>
      <c r="X36" s="34" t="str">
        <f>IFERROR(INDEX('3P'!P$5:P$44,MATCH(#REF!,'3P'!B$5:B$44,0)),"")</f>
        <v/>
      </c>
      <c r="Y36" s="34" t="str">
        <f>IFERROR(INDEX('1P'!Q$5:Q$40,MATCH(#REF!,'1P'!B$5:B$40,0)),"")</f>
        <v/>
      </c>
      <c r="Z36" s="34" t="str">
        <f>IFERROR(INDEX('2P'!Q$5:Q$39,MATCH(#REF!,'2P'!B$5:B$39,0)),"")</f>
        <v/>
      </c>
      <c r="AA36" s="34" t="str">
        <f>IFERROR(INDEX('3P'!Q$5:Q$44,MATCH(#REF!,'3P'!B$5:B$44,0)),"")</f>
        <v/>
      </c>
    </row>
    <row r="37" spans="1:27" x14ac:dyDescent="0.25">
      <c r="V37" s="34" t="str">
        <f>IFERROR(INDEX('1P'!P$5:P$40,MATCH(#REF!,'1P'!B$5:B$40,0)),"")</f>
        <v/>
      </c>
      <c r="W37" s="34" t="str">
        <f>IFERROR(INDEX('2P'!P$5:P$39,MATCH(#REF!,'2P'!B$5:B$39,0)),"")</f>
        <v/>
      </c>
      <c r="X37" s="34" t="str">
        <f>IFERROR(INDEX('3P'!P$5:P$44,MATCH(#REF!,'3P'!B$5:B$44,0)),"")</f>
        <v/>
      </c>
      <c r="Y37" s="34" t="str">
        <f>IFERROR(INDEX('1P'!Q$5:Q$40,MATCH(#REF!,'1P'!B$5:B$40,0)),"")</f>
        <v/>
      </c>
      <c r="Z37" s="34" t="str">
        <f>IFERROR(INDEX('2P'!Q$5:Q$39,MATCH(#REF!,'2P'!B$5:B$39,0)),"")</f>
        <v/>
      </c>
      <c r="AA37" s="34" t="str">
        <f>IFERROR(INDEX('3P'!Q$5:Q$44,MATCH(#REF!,'3P'!B$5:B$44,0)),"")</f>
        <v/>
      </c>
    </row>
    <row r="38" spans="1:27" x14ac:dyDescent="0.25">
      <c r="V38" s="34" t="str">
        <f>IFERROR(INDEX('1P'!P$5:P$40,MATCH(#REF!,'1P'!B$5:B$40,0)),"")</f>
        <v/>
      </c>
      <c r="W38" s="34" t="str">
        <f>IFERROR(INDEX('2P'!P$5:P$39,MATCH(#REF!,'2P'!B$5:B$39,0)),"")</f>
        <v/>
      </c>
      <c r="X38" s="34" t="str">
        <f>IFERROR(INDEX('3P'!P$5:P$44,MATCH(#REF!,'3P'!B$5:B$44,0)),"")</f>
        <v/>
      </c>
      <c r="Y38" s="34" t="str">
        <f>IFERROR(INDEX('1P'!Q$5:Q$40,MATCH(#REF!,'1P'!B$5:B$40,0)),"")</f>
        <v/>
      </c>
      <c r="Z38" s="34" t="str">
        <f>IFERROR(INDEX('2P'!Q$5:Q$39,MATCH(#REF!,'2P'!B$5:B$39,0)),"")</f>
        <v/>
      </c>
      <c r="AA38" s="34" t="str">
        <f>IFERROR(INDEX('3P'!Q$5:Q$44,MATCH(#REF!,'3P'!B$5:B$44,0)),"")</f>
        <v/>
      </c>
    </row>
    <row r="39" spans="1:27" x14ac:dyDescent="0.25">
      <c r="V39" s="34" t="str">
        <f>IFERROR(INDEX('1P'!P$5:P$40,MATCH(#REF!,'1P'!B$5:B$40,0)),"")</f>
        <v/>
      </c>
      <c r="W39" s="34" t="str">
        <f>IFERROR(INDEX('2P'!P$5:P$39,MATCH(#REF!,'2P'!B$5:B$39,0)),"")</f>
        <v/>
      </c>
      <c r="X39" s="34" t="str">
        <f>IFERROR(INDEX('3P'!P$5:P$44,MATCH(#REF!,'3P'!B$5:B$44,0)),"")</f>
        <v/>
      </c>
      <c r="Y39" s="34" t="str">
        <f>IFERROR(INDEX('1P'!Q$5:Q$40,MATCH(#REF!,'1P'!B$5:B$40,0)),"")</f>
        <v/>
      </c>
      <c r="Z39" s="34" t="str">
        <f>IFERROR(INDEX('2P'!Q$5:Q$39,MATCH(#REF!,'2P'!B$5:B$39,0)),"")</f>
        <v/>
      </c>
      <c r="AA39" s="34" t="str">
        <f>IFERROR(INDEX('3P'!Q$5:Q$44,MATCH(#REF!,'3P'!B$5:B$44,0)),"")</f>
        <v/>
      </c>
    </row>
    <row r="40" spans="1:27" x14ac:dyDescent="0.25">
      <c r="V40" s="34" t="str">
        <f>IFERROR(INDEX('1P'!P$5:P$40,MATCH(#REF!,'1P'!B$5:B$40,0)),"")</f>
        <v/>
      </c>
      <c r="W40" s="34" t="str">
        <f>IFERROR(INDEX('2P'!P$5:P$39,MATCH(#REF!,'2P'!B$5:B$39,0)),"")</f>
        <v/>
      </c>
      <c r="X40" s="34" t="str">
        <f>IFERROR(INDEX('3P'!P$5:P$44,MATCH(#REF!,'3P'!B$5:B$44,0)),"")</f>
        <v/>
      </c>
      <c r="Y40" s="34" t="str">
        <f>IFERROR(INDEX('1P'!Q$5:Q$40,MATCH(#REF!,'1P'!B$5:B$40,0)),"")</f>
        <v/>
      </c>
      <c r="Z40" s="34" t="str">
        <f>IFERROR(INDEX('2P'!Q$5:Q$39,MATCH(#REF!,'2P'!B$5:B$39,0)),"")</f>
        <v/>
      </c>
      <c r="AA40" s="34" t="str">
        <f>IFERROR(INDEX('3P'!Q$5:Q$44,MATCH(#REF!,'3P'!B$5:B$44,0)),"")</f>
        <v/>
      </c>
    </row>
    <row r="41" spans="1:27" x14ac:dyDescent="0.25">
      <c r="V41" s="34" t="str">
        <f>IFERROR(INDEX('1P'!P$5:P$40,MATCH(#REF!,'1P'!B$5:B$40,0)),"")</f>
        <v/>
      </c>
      <c r="W41" s="34" t="str">
        <f>IFERROR(INDEX('2P'!P$5:P$39,MATCH(#REF!,'2P'!B$5:B$39,0)),"")</f>
        <v/>
      </c>
      <c r="X41" s="34" t="str">
        <f>IFERROR(INDEX('3P'!P$5:P$44,MATCH(#REF!,'3P'!B$5:B$44,0)),"")</f>
        <v/>
      </c>
      <c r="Y41" s="34" t="str">
        <f>IFERROR(INDEX('1P'!Q$5:Q$40,MATCH(#REF!,'1P'!B$5:B$40,0)),"")</f>
        <v/>
      </c>
      <c r="Z41" s="34" t="str">
        <f>IFERROR(INDEX('2P'!Q$5:Q$39,MATCH(#REF!,'2P'!B$5:B$39,0)),"")</f>
        <v/>
      </c>
      <c r="AA41" s="34" t="str">
        <f>IFERROR(INDEX('3P'!Q$5:Q$44,MATCH(#REF!,'3P'!B$5:B$44,0)),"")</f>
        <v/>
      </c>
    </row>
    <row r="42" spans="1:27" x14ac:dyDescent="0.25">
      <c r="V42" s="34" t="str">
        <f>IFERROR(INDEX('1P'!P$5:P$40,MATCH(#REF!,'1P'!B$5:B$40,0)),"")</f>
        <v/>
      </c>
      <c r="W42" s="34" t="str">
        <f>IFERROR(INDEX('2P'!P$5:P$39,MATCH(#REF!,'2P'!B$5:B$39,0)),"")</f>
        <v/>
      </c>
      <c r="X42" s="34" t="str">
        <f>IFERROR(INDEX('3P'!P$5:P$44,MATCH(#REF!,'3P'!B$5:B$44,0)),"")</f>
        <v/>
      </c>
      <c r="Y42" s="34" t="str">
        <f>IFERROR(INDEX('1P'!Q$5:Q$40,MATCH(#REF!,'1P'!B$5:B$40,0)),"")</f>
        <v/>
      </c>
      <c r="Z42" s="34" t="str">
        <f>IFERROR(INDEX('2P'!Q$5:Q$39,MATCH(#REF!,'2P'!B$5:B$39,0)),"")</f>
        <v/>
      </c>
      <c r="AA42" s="34" t="str">
        <f>IFERROR(INDEX('3P'!Q$5:Q$44,MATCH(#REF!,'3P'!B$5:B$44,0)),"")</f>
        <v/>
      </c>
    </row>
    <row r="43" spans="1:27" x14ac:dyDescent="0.25">
      <c r="V43" s="34" t="str">
        <f>IFERROR(INDEX('1P'!P$5:P$40,MATCH(#REF!,'1P'!B$5:B$40,0)),"")</f>
        <v/>
      </c>
      <c r="W43" s="34" t="str">
        <f>IFERROR(INDEX('2P'!P$5:P$39,MATCH(#REF!,'2P'!B$5:B$39,0)),"")</f>
        <v/>
      </c>
      <c r="X43" s="34" t="str">
        <f>IFERROR(INDEX('3P'!P$5:P$44,MATCH(#REF!,'3P'!B$5:B$44,0)),"")</f>
        <v/>
      </c>
      <c r="Y43" s="34" t="str">
        <f>IFERROR(INDEX('1P'!Q$5:Q$40,MATCH(#REF!,'1P'!B$5:B$40,0)),"")</f>
        <v/>
      </c>
      <c r="Z43" s="34" t="str">
        <f>IFERROR(INDEX('2P'!Q$5:Q$39,MATCH(#REF!,'2P'!B$5:B$39,0)),"")</f>
        <v/>
      </c>
      <c r="AA43" s="34" t="str">
        <f>IFERROR(INDEX('3P'!Q$5:Q$44,MATCH(#REF!,'3P'!B$5:B$44,0)),"")</f>
        <v/>
      </c>
    </row>
    <row r="44" spans="1:27" x14ac:dyDescent="0.25">
      <c r="V44" s="34" t="str">
        <f>IFERROR(INDEX('1P'!P$5:P$40,MATCH(#REF!,'1P'!B$5:B$40,0)),"")</f>
        <v/>
      </c>
      <c r="W44" s="34" t="str">
        <f>IFERROR(INDEX('2P'!P$5:P$39,MATCH(#REF!,'2P'!B$5:B$39,0)),"")</f>
        <v/>
      </c>
      <c r="X44" s="34" t="str">
        <f>IFERROR(INDEX('3P'!P$5:P$44,MATCH(#REF!,'3P'!B$5:B$44,0)),"")</f>
        <v/>
      </c>
      <c r="Y44" s="34" t="str">
        <f>IFERROR(INDEX('1P'!Q$5:Q$40,MATCH(#REF!,'1P'!B$5:B$40,0)),"")</f>
        <v/>
      </c>
      <c r="Z44" s="34" t="str">
        <f>IFERROR(INDEX('2P'!Q$5:Q$39,MATCH(#REF!,'2P'!B$5:B$39,0)),"")</f>
        <v/>
      </c>
      <c r="AA44" s="34" t="str">
        <f>IFERROR(INDEX('3P'!Q$5:Q$44,MATCH(#REF!,'3P'!B$5:B$44,0)),"")</f>
        <v/>
      </c>
    </row>
    <row r="45" spans="1:27" x14ac:dyDescent="0.25">
      <c r="V45" s="34" t="str">
        <f>IFERROR(INDEX('1P'!P$5:P$40,MATCH(#REF!,'1P'!B$5:B$40,0)),"")</f>
        <v/>
      </c>
      <c r="W45" s="34" t="str">
        <f>IFERROR(INDEX('2P'!P$5:P$39,MATCH(#REF!,'2P'!B$5:B$39,0)),"")</f>
        <v/>
      </c>
      <c r="X45" s="34" t="str">
        <f>IFERROR(INDEX('3P'!P$5:P$44,MATCH(#REF!,'3P'!B$5:B$44,0)),"")</f>
        <v/>
      </c>
      <c r="Y45" s="34" t="str">
        <f>IFERROR(INDEX('1P'!Q$5:Q$40,MATCH(#REF!,'1P'!B$5:B$40,0)),"")</f>
        <v/>
      </c>
      <c r="Z45" s="34" t="str">
        <f>IFERROR(INDEX('2P'!Q$5:Q$39,MATCH(#REF!,'2P'!B$5:B$39,0)),"")</f>
        <v/>
      </c>
      <c r="AA45" s="34" t="str">
        <f>IFERROR(INDEX('3P'!Q$5:Q$44,MATCH(#REF!,'3P'!B$5:B$44,0)),"")</f>
        <v/>
      </c>
    </row>
    <row r="46" spans="1:27" x14ac:dyDescent="0.25">
      <c r="V46" s="34" t="str">
        <f>IFERROR(INDEX('1P'!P$5:P$40,MATCH(#REF!,'1P'!B$5:B$40,0)),"")</f>
        <v/>
      </c>
      <c r="W46" s="34" t="str">
        <f>IFERROR(INDEX('2P'!P$5:P$39,MATCH(#REF!,'2P'!B$5:B$39,0)),"")</f>
        <v/>
      </c>
      <c r="X46" s="34" t="str">
        <f>IFERROR(INDEX('3P'!P$5:P$44,MATCH(#REF!,'3P'!B$5:B$44,0)),"")</f>
        <v/>
      </c>
      <c r="Y46" s="34" t="str">
        <f>IFERROR(INDEX('1P'!Q$5:Q$40,MATCH(#REF!,'1P'!B$5:B$40,0)),"")</f>
        <v/>
      </c>
      <c r="Z46" s="34" t="str">
        <f>IFERROR(INDEX('2P'!Q$5:Q$39,MATCH(#REF!,'2P'!B$5:B$39,0)),"")</f>
        <v/>
      </c>
      <c r="AA46" s="34" t="str">
        <f>IFERROR(INDEX('3P'!Q$5:Q$44,MATCH(#REF!,'3P'!B$5:B$44,0)),"")</f>
        <v/>
      </c>
    </row>
    <row r="47" spans="1:27" x14ac:dyDescent="0.25">
      <c r="V47" s="34" t="str">
        <f>IFERROR(INDEX('1P'!P$5:P$40,MATCH(#REF!,'1P'!B$5:B$40,0)),"")</f>
        <v/>
      </c>
      <c r="W47" s="34" t="str">
        <f>IFERROR(INDEX('2P'!P$5:P$39,MATCH(#REF!,'2P'!B$5:B$39,0)),"")</f>
        <v/>
      </c>
      <c r="X47" s="34" t="str">
        <f>IFERROR(INDEX('3P'!P$5:P$44,MATCH(#REF!,'3P'!B$5:B$44,0)),"")</f>
        <v/>
      </c>
      <c r="Y47" s="34" t="str">
        <f>IFERROR(INDEX('1P'!Q$5:Q$40,MATCH(#REF!,'1P'!B$5:B$40,0)),"")</f>
        <v/>
      </c>
      <c r="Z47" s="34" t="str">
        <f>IFERROR(INDEX('2P'!Q$5:Q$39,MATCH(#REF!,'2P'!B$5:B$39,0)),"")</f>
        <v/>
      </c>
      <c r="AA47" s="34" t="str">
        <f>IFERROR(INDEX('3P'!Q$5:Q$44,MATCH(#REF!,'3P'!B$5:B$44,0)),"")</f>
        <v/>
      </c>
    </row>
    <row r="48" spans="1:27" x14ac:dyDescent="0.25">
      <c r="V48" s="34" t="str">
        <f>IFERROR(INDEX('1P'!P$5:P$40,MATCH(#REF!,'1P'!B$5:B$40,0)),"")</f>
        <v/>
      </c>
      <c r="W48" s="34" t="str">
        <f>IFERROR(INDEX('2P'!P$5:P$39,MATCH(#REF!,'2P'!B$5:B$39,0)),"")</f>
        <v/>
      </c>
      <c r="X48" s="34" t="str">
        <f>IFERROR(INDEX('3P'!P$5:P$44,MATCH(#REF!,'3P'!B$5:B$44,0)),"")</f>
        <v/>
      </c>
      <c r="Y48" s="34" t="str">
        <f>IFERROR(INDEX('1P'!Q$5:Q$40,MATCH(#REF!,'1P'!B$5:B$40,0)),"")</f>
        <v/>
      </c>
      <c r="Z48" s="34" t="str">
        <f>IFERROR(INDEX('2P'!Q$5:Q$39,MATCH(#REF!,'2P'!B$5:B$39,0)),"")</f>
        <v/>
      </c>
      <c r="AA48" s="34" t="str">
        <f>IFERROR(INDEX('3P'!Q$5:Q$44,MATCH(#REF!,'3P'!B$5:B$44,0)),"")</f>
        <v/>
      </c>
    </row>
    <row r="49" spans="22:27" x14ac:dyDescent="0.25">
      <c r="V49" s="34" t="str">
        <f>IFERROR(INDEX('1P'!P$5:P$40,MATCH(#REF!,'1P'!B$5:B$40,0)),"")</f>
        <v/>
      </c>
      <c r="W49" s="34" t="str">
        <f>IFERROR(INDEX('2P'!P$5:P$39,MATCH(#REF!,'2P'!B$5:B$39,0)),"")</f>
        <v/>
      </c>
      <c r="X49" s="34" t="str">
        <f>IFERROR(INDEX('3P'!P$5:P$44,MATCH(#REF!,'3P'!B$5:B$44,0)),"")</f>
        <v/>
      </c>
      <c r="Y49" s="34" t="str">
        <f>IFERROR(INDEX('1P'!Q$5:Q$40,MATCH(#REF!,'1P'!B$5:B$40,0)),"")</f>
        <v/>
      </c>
      <c r="Z49" s="34" t="str">
        <f>IFERROR(INDEX('2P'!Q$5:Q$39,MATCH(#REF!,'2P'!B$5:B$39,0)),"")</f>
        <v/>
      </c>
      <c r="AA49" s="34" t="str">
        <f>IFERROR(INDEX('3P'!Q$5:Q$44,MATCH(#REF!,'3P'!B$5:B$44,0)),"")</f>
        <v/>
      </c>
    </row>
    <row r="50" spans="22:27" x14ac:dyDescent="0.25">
      <c r="V50" s="34" t="str">
        <f>IFERROR(INDEX('1P'!P$5:P$40,MATCH(#REF!,'1P'!B$5:B$40,0)),"")</f>
        <v/>
      </c>
      <c r="W50" s="34" t="str">
        <f>IFERROR(INDEX('2P'!P$5:P$39,MATCH(#REF!,'2P'!B$5:B$39,0)),"")</f>
        <v/>
      </c>
      <c r="X50" s="34" t="str">
        <f>IFERROR(INDEX('3P'!P$5:P$44,MATCH(#REF!,'3P'!B$5:B$44,0)),"")</f>
        <v/>
      </c>
      <c r="Y50" s="34" t="str">
        <f>IFERROR(INDEX('1P'!Q$5:Q$40,MATCH(#REF!,'1P'!B$5:B$40,0)),"")</f>
        <v/>
      </c>
      <c r="Z50" s="34" t="str">
        <f>IFERROR(INDEX('2P'!Q$5:Q$39,MATCH(#REF!,'2P'!B$5:B$39,0)),"")</f>
        <v/>
      </c>
      <c r="AA50" s="34" t="str">
        <f>IFERROR(INDEX('3P'!Q$5:Q$44,MATCH(#REF!,'3P'!B$5:B$44,0)),"")</f>
        <v/>
      </c>
    </row>
    <row r="51" spans="22:27" x14ac:dyDescent="0.25">
      <c r="V51" s="34" t="str">
        <f>IFERROR(INDEX('1P'!P$5:P$40,MATCH(#REF!,'1P'!B$5:B$40,0)),"")</f>
        <v/>
      </c>
      <c r="W51" s="34" t="str">
        <f>IFERROR(INDEX('2P'!P$5:P$39,MATCH(#REF!,'2P'!B$5:B$39,0)),"")</f>
        <v/>
      </c>
      <c r="X51" s="34" t="str">
        <f>IFERROR(INDEX('3P'!P$5:P$44,MATCH(#REF!,'3P'!B$5:B$44,0)),"")</f>
        <v/>
      </c>
      <c r="Y51" s="34" t="str">
        <f>IFERROR(INDEX('1P'!Q$5:Q$40,MATCH(#REF!,'1P'!B$5:B$40,0)),"")</f>
        <v/>
      </c>
      <c r="Z51" s="34" t="str">
        <f>IFERROR(INDEX('2P'!Q$5:Q$39,MATCH(#REF!,'2P'!B$5:B$39,0)),"")</f>
        <v/>
      </c>
      <c r="AA51" s="34" t="str">
        <f>IFERROR(INDEX('3P'!Q$5:Q$44,MATCH(#REF!,'3P'!B$5:B$44,0)),"")</f>
        <v/>
      </c>
    </row>
    <row r="52" spans="22:27" x14ac:dyDescent="0.25">
      <c r="V52" s="34" t="str">
        <f>IFERROR(INDEX('1P'!P$5:P$40,MATCH(#REF!,'1P'!B$5:B$40,0)),"")</f>
        <v/>
      </c>
      <c r="W52" s="34" t="str">
        <f>IFERROR(INDEX('2P'!P$5:P$39,MATCH(#REF!,'2P'!B$5:B$39,0)),"")</f>
        <v/>
      </c>
      <c r="X52" s="34" t="str">
        <f>IFERROR(INDEX('3P'!P$5:P$44,MATCH(#REF!,'3P'!B$5:B$44,0)),"")</f>
        <v/>
      </c>
      <c r="Y52" s="34" t="str">
        <f>IFERROR(INDEX('1P'!Q$5:Q$40,MATCH(#REF!,'1P'!B$5:B$40,0)),"")</f>
        <v/>
      </c>
      <c r="Z52" s="34" t="str">
        <f>IFERROR(INDEX('2P'!Q$5:Q$39,MATCH(#REF!,'2P'!B$5:B$39,0)),"")</f>
        <v/>
      </c>
      <c r="AA52" s="34" t="str">
        <f>IFERROR(INDEX('3P'!Q$5:Q$44,MATCH(#REF!,'3P'!B$5:B$44,0)),"")</f>
        <v/>
      </c>
    </row>
    <row r="53" spans="22:27" x14ac:dyDescent="0.25">
      <c r="V53" s="34" t="str">
        <f>IFERROR(INDEX('1P'!P$5:P$40,MATCH(#REF!,'1P'!B$5:B$40,0)),"")</f>
        <v/>
      </c>
      <c r="W53" s="34" t="str">
        <f>IFERROR(INDEX('2P'!P$5:P$39,MATCH(#REF!,'2P'!B$5:B$39,0)),"")</f>
        <v/>
      </c>
      <c r="X53" s="34" t="str">
        <f>IFERROR(INDEX('3P'!P$5:P$44,MATCH(#REF!,'3P'!B$5:B$44,0)),"")</f>
        <v/>
      </c>
      <c r="Y53" s="34" t="str">
        <f>IFERROR(INDEX('1P'!Q$5:Q$40,MATCH(#REF!,'1P'!B$5:B$40,0)),"")</f>
        <v/>
      </c>
      <c r="Z53" s="34" t="str">
        <f>IFERROR(INDEX('2P'!Q$5:Q$39,MATCH(#REF!,'2P'!B$5:B$39,0)),"")</f>
        <v/>
      </c>
      <c r="AA53" s="34" t="str">
        <f>IFERROR(INDEX('3P'!Q$5:Q$44,MATCH(#REF!,'3P'!B$5:B$44,0)),"")</f>
        <v/>
      </c>
    </row>
    <row r="54" spans="22:27" x14ac:dyDescent="0.25">
      <c r="V54" s="34" t="str">
        <f>IFERROR(INDEX('1P'!P$5:P$40,MATCH(#REF!,'1P'!B$5:B$40,0)),"")</f>
        <v/>
      </c>
      <c r="W54" s="34" t="str">
        <f>IFERROR(INDEX('2P'!P$5:P$39,MATCH(#REF!,'2P'!B$5:B$39,0)),"")</f>
        <v/>
      </c>
      <c r="X54" s="34" t="str">
        <f>IFERROR(INDEX('3P'!P$5:P$44,MATCH(#REF!,'3P'!B$5:B$44,0)),"")</f>
        <v/>
      </c>
      <c r="Y54" s="34" t="str">
        <f>IFERROR(INDEX('1P'!Q$5:Q$40,MATCH(#REF!,'1P'!B$5:B$40,0)),"")</f>
        <v/>
      </c>
      <c r="Z54" s="34" t="str">
        <f>IFERROR(INDEX('2P'!Q$5:Q$39,MATCH(#REF!,'2P'!B$5:B$39,0)),"")</f>
        <v/>
      </c>
      <c r="AA54" s="34" t="str">
        <f>IFERROR(INDEX('3P'!Q$5:Q$44,MATCH(#REF!,'3P'!B$5:B$44,0)),"")</f>
        <v/>
      </c>
    </row>
    <row r="55" spans="22:27" x14ac:dyDescent="0.25">
      <c r="V55" s="34" t="str">
        <f>IFERROR(INDEX('1P'!P$5:P$40,MATCH(#REF!,'1P'!B$5:B$40,0)),"")</f>
        <v/>
      </c>
      <c r="W55" s="34" t="str">
        <f>IFERROR(INDEX('2P'!P$5:P$39,MATCH(#REF!,'2P'!B$5:B$39,0)),"")</f>
        <v/>
      </c>
      <c r="X55" s="34" t="str">
        <f>IFERROR(INDEX('3P'!P$5:P$44,MATCH(#REF!,'3P'!B$5:B$44,0)),"")</f>
        <v/>
      </c>
      <c r="Y55" s="34" t="str">
        <f>IFERROR(INDEX('1P'!Q$5:Q$40,MATCH(#REF!,'1P'!B$5:B$40,0)),"")</f>
        <v/>
      </c>
      <c r="Z55" s="34" t="str">
        <f>IFERROR(INDEX('2P'!Q$5:Q$39,MATCH(#REF!,'2P'!B$5:B$39,0)),"")</f>
        <v/>
      </c>
      <c r="AA55" s="34" t="str">
        <f>IFERROR(INDEX('3P'!Q$5:Q$44,MATCH(#REF!,'3P'!B$5:B$44,0)),"")</f>
        <v/>
      </c>
    </row>
    <row r="56" spans="22:27" x14ac:dyDescent="0.25">
      <c r="V56" s="34" t="str">
        <f>IFERROR(INDEX('1P'!P$5:P$40,MATCH(#REF!,'1P'!B$5:B$40,0)),"")</f>
        <v/>
      </c>
      <c r="W56" s="34" t="str">
        <f>IFERROR(INDEX('2P'!P$5:P$39,MATCH(#REF!,'2P'!B$5:B$39,0)),"")</f>
        <v/>
      </c>
      <c r="X56" s="34" t="str">
        <f>IFERROR(INDEX('3P'!P$5:P$44,MATCH(#REF!,'3P'!B$5:B$44,0)),"")</f>
        <v/>
      </c>
      <c r="Y56" s="34" t="str">
        <f>IFERROR(INDEX('1P'!Q$5:Q$40,MATCH(#REF!,'1P'!B$5:B$40,0)),"")</f>
        <v/>
      </c>
      <c r="Z56" s="34" t="str">
        <f>IFERROR(INDEX('2P'!Q$5:Q$39,MATCH(#REF!,'2P'!B$5:B$39,0)),"")</f>
        <v/>
      </c>
      <c r="AA56" s="34" t="str">
        <f>IFERROR(INDEX('3P'!Q$5:Q$44,MATCH(#REF!,'3P'!B$5:B$44,0)),"")</f>
        <v/>
      </c>
    </row>
    <row r="57" spans="22:27" x14ac:dyDescent="0.25">
      <c r="V57" s="34" t="str">
        <f>IFERROR(INDEX('1P'!P$5:P$40,MATCH(#REF!,'1P'!B$5:B$40,0)),"")</f>
        <v/>
      </c>
      <c r="W57" s="34" t="str">
        <f>IFERROR(INDEX('2P'!P$5:P$39,MATCH(#REF!,'2P'!B$5:B$39,0)),"")</f>
        <v/>
      </c>
      <c r="X57" s="34" t="str">
        <f>IFERROR(INDEX('3P'!P$5:P$44,MATCH(#REF!,'3P'!B$5:B$44,0)),"")</f>
        <v/>
      </c>
      <c r="Y57" s="34" t="str">
        <f>IFERROR(INDEX('1P'!Q$5:Q$40,MATCH(#REF!,'1P'!B$5:B$40,0)),"")</f>
        <v/>
      </c>
      <c r="Z57" s="34" t="str">
        <f>IFERROR(INDEX('2P'!Q$5:Q$39,MATCH(#REF!,'2P'!B$5:B$39,0)),"")</f>
        <v/>
      </c>
      <c r="AA57" s="34" t="str">
        <f>IFERROR(INDEX('3P'!Q$5:Q$44,MATCH(#REF!,'3P'!B$5:B$44,0)),"")</f>
        <v/>
      </c>
    </row>
    <row r="58" spans="22:27" x14ac:dyDescent="0.25">
      <c r="V58" s="34" t="str">
        <f>IFERROR(INDEX('1P'!P$5:P$40,MATCH(#REF!,'1P'!B$5:B$40,0)),"")</f>
        <v/>
      </c>
      <c r="W58" s="34" t="str">
        <f>IFERROR(INDEX('2P'!P$5:P$39,MATCH(#REF!,'2P'!B$5:B$39,0)),"")</f>
        <v/>
      </c>
      <c r="X58" s="34" t="str">
        <f>IFERROR(INDEX('3P'!P$5:P$44,MATCH(#REF!,'3P'!B$5:B$44,0)),"")</f>
        <v/>
      </c>
      <c r="Y58" s="34" t="str">
        <f>IFERROR(INDEX('1P'!Q$5:Q$40,MATCH(#REF!,'1P'!B$5:B$40,0)),"")</f>
        <v/>
      </c>
      <c r="Z58" s="34" t="str">
        <f>IFERROR(INDEX('2P'!Q$5:Q$39,MATCH(#REF!,'2P'!B$5:B$39,0)),"")</f>
        <v/>
      </c>
      <c r="AA58" s="34" t="str">
        <f>IFERROR(INDEX('3P'!Q$5:Q$44,MATCH(#REF!,'3P'!B$5:B$44,0)),"")</f>
        <v/>
      </c>
    </row>
    <row r="59" spans="22:27" x14ac:dyDescent="0.25">
      <c r="V59" s="34" t="str">
        <f>IFERROR(INDEX('1P'!P$5:P$40,MATCH(#REF!,'1P'!B$5:B$40,0)),"")</f>
        <v/>
      </c>
      <c r="W59" s="34" t="str">
        <f>IFERROR(INDEX('2P'!P$5:P$39,MATCH(#REF!,'2P'!B$5:B$39,0)),"")</f>
        <v/>
      </c>
      <c r="X59" s="34" t="str">
        <f>IFERROR(INDEX('3P'!P$5:P$44,MATCH(#REF!,'3P'!B$5:B$44,0)),"")</f>
        <v/>
      </c>
      <c r="Y59" s="34" t="str">
        <f>IFERROR(INDEX('1P'!Q$5:Q$40,MATCH(#REF!,'1P'!B$5:B$40,0)),"")</f>
        <v/>
      </c>
      <c r="Z59" s="34" t="str">
        <f>IFERROR(INDEX('2P'!Q$5:Q$39,MATCH(#REF!,'2P'!B$5:B$39,0)),"")</f>
        <v/>
      </c>
      <c r="AA59" s="34" t="str">
        <f>IFERROR(INDEX('3P'!Q$5:Q$44,MATCH(#REF!,'3P'!B$5:B$44,0)),"")</f>
        <v/>
      </c>
    </row>
    <row r="60" spans="22:27" x14ac:dyDescent="0.25">
      <c r="V60" s="34" t="str">
        <f>IFERROR(INDEX('1P'!P$5:P$40,MATCH(#REF!,'1P'!B$5:B$40,0)),"")</f>
        <v/>
      </c>
      <c r="W60" s="34" t="str">
        <f>IFERROR(INDEX('2P'!P$5:P$39,MATCH(#REF!,'2P'!B$5:B$39,0)),"")</f>
        <v/>
      </c>
      <c r="X60" s="34" t="str">
        <f>IFERROR(INDEX('3P'!P$5:P$44,MATCH(#REF!,'3P'!B$5:B$44,0)),"")</f>
        <v/>
      </c>
      <c r="Y60" s="34" t="str">
        <f>IFERROR(INDEX('1P'!Q$5:Q$40,MATCH(#REF!,'1P'!B$5:B$40,0)),"")</f>
        <v/>
      </c>
      <c r="Z60" s="34" t="str">
        <f>IFERROR(INDEX('2P'!Q$5:Q$39,MATCH(#REF!,'2P'!B$5:B$39,0)),"")</f>
        <v/>
      </c>
      <c r="AA60" s="34" t="str">
        <f>IFERROR(INDEX('3P'!Q$5:Q$44,MATCH(#REF!,'3P'!B$5:B$44,0)),"")</f>
        <v/>
      </c>
    </row>
    <row r="61" spans="22:27" x14ac:dyDescent="0.25">
      <c r="V61" s="34" t="str">
        <f>IFERROR(INDEX('1P'!P$5:P$40,MATCH(#REF!,'1P'!B$5:B$40,0)),"")</f>
        <v/>
      </c>
      <c r="W61" s="34" t="str">
        <f>IFERROR(INDEX('2P'!P$5:P$39,MATCH(#REF!,'2P'!B$5:B$39,0)),"")</f>
        <v/>
      </c>
      <c r="X61" s="34" t="str">
        <f>IFERROR(INDEX('3P'!P$5:P$44,MATCH(#REF!,'3P'!B$5:B$44,0)),"")</f>
        <v/>
      </c>
      <c r="Y61" s="34" t="str">
        <f>IFERROR(INDEX('1P'!Q$5:Q$40,MATCH(#REF!,'1P'!B$5:B$40,0)),"")</f>
        <v/>
      </c>
      <c r="Z61" s="34" t="str">
        <f>IFERROR(INDEX('2P'!Q$5:Q$39,MATCH(#REF!,'2P'!B$5:B$39,0)),"")</f>
        <v/>
      </c>
      <c r="AA61" s="34" t="str">
        <f>IFERROR(INDEX('3P'!Q$5:Q$44,MATCH(#REF!,'3P'!B$5:B$44,0)),"")</f>
        <v/>
      </c>
    </row>
    <row r="62" spans="22:27" x14ac:dyDescent="0.25">
      <c r="V62" s="34" t="str">
        <f>IFERROR(INDEX('1P'!P$5:P$40,MATCH(#REF!,'1P'!B$5:B$40,0)),"")</f>
        <v/>
      </c>
      <c r="W62" s="34" t="str">
        <f>IFERROR(INDEX('2P'!P$5:P$39,MATCH(#REF!,'2P'!B$5:B$39,0)),"")</f>
        <v/>
      </c>
      <c r="X62" s="34" t="str">
        <f>IFERROR(INDEX('3P'!P$5:P$44,MATCH(#REF!,'3P'!B$5:B$44,0)),"")</f>
        <v/>
      </c>
      <c r="Y62" s="34" t="str">
        <f>IFERROR(INDEX('1P'!Q$5:Q$40,MATCH(#REF!,'1P'!B$5:B$40,0)),"")</f>
        <v/>
      </c>
      <c r="Z62" s="34" t="str">
        <f>IFERROR(INDEX('2P'!Q$5:Q$39,MATCH(#REF!,'2P'!B$5:B$39,0)),"")</f>
        <v/>
      </c>
      <c r="AA62" s="34" t="str">
        <f>IFERROR(INDEX('3P'!Q$5:Q$44,MATCH(#REF!,'3P'!B$5:B$44,0)),"")</f>
        <v/>
      </c>
    </row>
    <row r="63" spans="22:27" x14ac:dyDescent="0.25">
      <c r="V63" s="34" t="str">
        <f>IFERROR(INDEX('1P'!P$5:P$40,MATCH(#REF!,'1P'!B$5:B$40,0)),"")</f>
        <v/>
      </c>
      <c r="W63" s="34" t="str">
        <f>IFERROR(INDEX('2P'!P$5:P$39,MATCH(#REF!,'2P'!B$5:B$39,0)),"")</f>
        <v/>
      </c>
      <c r="X63" s="34" t="str">
        <f>IFERROR(INDEX('3P'!P$5:P$44,MATCH(#REF!,'3P'!B$5:B$44,0)),"")</f>
        <v/>
      </c>
      <c r="Y63" s="34" t="str">
        <f>IFERROR(INDEX('1P'!Q$5:Q$40,MATCH(#REF!,'1P'!B$5:B$40,0)),"")</f>
        <v/>
      </c>
      <c r="Z63" s="34" t="str">
        <f>IFERROR(INDEX('2P'!Q$5:Q$39,MATCH(#REF!,'2P'!B$5:B$39,0)),"")</f>
        <v/>
      </c>
      <c r="AA63" s="34" t="str">
        <f>IFERROR(INDEX('3P'!Q$5:Q$44,MATCH(#REF!,'3P'!B$5:B$44,0)),"")</f>
        <v/>
      </c>
    </row>
    <row r="64" spans="22:27" x14ac:dyDescent="0.25">
      <c r="V64" s="34" t="str">
        <f>IFERROR(INDEX('1P'!P$5:P$40,MATCH(#REF!,'1P'!B$5:B$40,0)),"")</f>
        <v/>
      </c>
      <c r="W64" s="34" t="str">
        <f>IFERROR(INDEX('2P'!P$5:P$39,MATCH(#REF!,'2P'!B$5:B$39,0)),"")</f>
        <v/>
      </c>
      <c r="X64" s="34" t="str">
        <f>IFERROR(INDEX('3P'!P$5:P$44,MATCH(#REF!,'3P'!B$5:B$44,0)),"")</f>
        <v/>
      </c>
      <c r="Y64" s="34" t="str">
        <f>IFERROR(INDEX('1P'!Q$5:Q$40,MATCH(#REF!,'1P'!B$5:B$40,0)),"")</f>
        <v/>
      </c>
      <c r="Z64" s="34" t="str">
        <f>IFERROR(INDEX('2P'!Q$5:Q$39,MATCH(#REF!,'2P'!B$5:B$39,0)),"")</f>
        <v/>
      </c>
      <c r="AA64" s="34" t="str">
        <f>IFERROR(INDEX('3P'!Q$5:Q$44,MATCH(#REF!,'3P'!B$5:B$44,0)),"")</f>
        <v/>
      </c>
    </row>
  </sheetData>
  <conditionalFormatting sqref="B5:B33">
    <cfRule type="duplicateValues" dxfId="9" priority="397"/>
  </conditionalFormatting>
  <conditionalFormatting sqref="G5:G33">
    <cfRule type="duplicateValues" dxfId="8" priority="398"/>
  </conditionalFormatting>
  <conditionalFormatting sqref="H5:H33">
    <cfRule type="duplicateValues" dxfId="7" priority="399"/>
  </conditionalFormatting>
  <conditionalFormatting sqref="L5:L33">
    <cfRule type="duplicateValues" dxfId="6" priority="400"/>
  </conditionalFormatting>
  <conditionalFormatting sqref="M5:M33">
    <cfRule type="duplicateValues" dxfId="5" priority="401"/>
  </conditionalFormatting>
  <conditionalFormatting sqref="Q5:Q33">
    <cfRule type="duplicateValues" dxfId="4" priority="402"/>
  </conditionalFormatting>
  <conditionalFormatting sqref="R5:R33">
    <cfRule type="duplicateValues" dxfId="3" priority="403"/>
  </conditionalFormatting>
  <conditionalFormatting sqref="S5:S33">
    <cfRule type="duplicateValues" dxfId="2" priority="404"/>
  </conditionalFormatting>
  <conditionalFormatting sqref="T5:T33">
    <cfRule type="duplicateValues" dxfId="1" priority="405"/>
  </conditionalFormatting>
  <conditionalFormatting sqref="U5:U33">
    <cfRule type="duplicateValues" dxfId="0" priority="406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21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17"/>
  <sheetViews>
    <sheetView workbookViewId="0">
      <selection activeCell="F9" sqref="F9"/>
    </sheetView>
  </sheetViews>
  <sheetFormatPr defaultRowHeight="15" x14ac:dyDescent="0.25"/>
  <cols>
    <col min="1" max="1" width="33.28515625" customWidth="1"/>
    <col min="2" max="2" width="7" customWidth="1"/>
    <col min="3" max="3" width="4.28515625" customWidth="1"/>
    <col min="4" max="4" width="18.28515625" customWidth="1"/>
    <col min="5" max="5" width="26.28515625" customWidth="1"/>
  </cols>
  <sheetData>
    <row r="2" spans="1:4" x14ac:dyDescent="0.25">
      <c r="A2" t="s">
        <v>83</v>
      </c>
      <c r="D2" t="s">
        <v>52</v>
      </c>
    </row>
    <row r="3" spans="1:4" x14ac:dyDescent="0.25">
      <c r="A3" t="s">
        <v>72</v>
      </c>
      <c r="D3" t="s">
        <v>48</v>
      </c>
    </row>
    <row r="4" spans="1:4" x14ac:dyDescent="0.25">
      <c r="A4" t="s">
        <v>73</v>
      </c>
      <c r="D4" t="s">
        <v>74</v>
      </c>
    </row>
    <row r="5" spans="1:4" x14ac:dyDescent="0.25">
      <c r="A5" t="s">
        <v>47</v>
      </c>
      <c r="D5" t="s">
        <v>75</v>
      </c>
    </row>
    <row r="6" spans="1:4" x14ac:dyDescent="0.25">
      <c r="A6" t="s">
        <v>76</v>
      </c>
      <c r="D6" t="s">
        <v>79</v>
      </c>
    </row>
    <row r="7" spans="1:4" x14ac:dyDescent="0.25">
      <c r="A7" t="s">
        <v>27</v>
      </c>
      <c r="D7" t="s">
        <v>17</v>
      </c>
    </row>
    <row r="8" spans="1:4" x14ac:dyDescent="0.25">
      <c r="A8" t="s">
        <v>15</v>
      </c>
      <c r="D8" t="s">
        <v>18</v>
      </c>
    </row>
    <row r="9" spans="1:4" x14ac:dyDescent="0.25">
      <c r="A9" t="s">
        <v>19</v>
      </c>
      <c r="D9" t="s">
        <v>49</v>
      </c>
    </row>
    <row r="10" spans="1:4" x14ac:dyDescent="0.25">
      <c r="A10" t="s">
        <v>35</v>
      </c>
      <c r="D10" t="s">
        <v>28</v>
      </c>
    </row>
    <row r="11" spans="1:4" x14ac:dyDescent="0.25">
      <c r="A11" t="s">
        <v>77</v>
      </c>
      <c r="D11" t="s">
        <v>51</v>
      </c>
    </row>
    <row r="12" spans="1:4" x14ac:dyDescent="0.25">
      <c r="A12" t="s">
        <v>20</v>
      </c>
    </row>
    <row r="13" spans="1:4" x14ac:dyDescent="0.25">
      <c r="A13" t="s">
        <v>21</v>
      </c>
    </row>
    <row r="14" spans="1:4" x14ac:dyDescent="0.25">
      <c r="A14" t="s">
        <v>14</v>
      </c>
    </row>
    <row r="15" spans="1:4" x14ac:dyDescent="0.25">
      <c r="A15" t="s">
        <v>16</v>
      </c>
    </row>
    <row r="16" spans="1:4" x14ac:dyDescent="0.25">
      <c r="A16" t="s">
        <v>78</v>
      </c>
    </row>
    <row r="17" spans="1:1" x14ac:dyDescent="0.25">
      <c r="A17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R13"/>
  <sheetViews>
    <sheetView zoomScaleNormal="100" workbookViewId="0">
      <selection activeCell="F18" sqref="F18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26</v>
      </c>
      <c r="J2" s="10"/>
      <c r="K2" s="10"/>
      <c r="L2" s="10" t="s">
        <v>106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1</v>
      </c>
      <c r="B5" s="15" t="s">
        <v>48</v>
      </c>
      <c r="C5" s="24"/>
      <c r="D5" s="32">
        <v>83</v>
      </c>
      <c r="E5" s="33">
        <v>1</v>
      </c>
      <c r="F5" s="38">
        <f t="shared" ref="F5:F12" si="0">IF(ISBLANK(D5),"",RANK($D5,$D$5:$D$12)+SUMPRODUCT(($D$5:$D$12=D5)*(E5&lt;$E$5:$E$12)))</f>
        <v>5</v>
      </c>
      <c r="G5" s="38">
        <f t="shared" ref="G5:G12" si="1">IF(ISBLANK(D5),"",IF($F5=1,20,IF($F5=2,18,IF($F5=3,16,IF($F5=4,15,IF($F5=5,14,IF($F5=6,13,IF($F5=7,12,IF($F5=8,11,IF($F5=9,10,IF($F5=10,9,IF($F5=11,8,IF($F5=12,7,IF($F5=13,6,IF($F5=14,5,IF($F5=15,4,IF($F5=16,3,IF($F5=17,2,IF($F5&gt;18,1,IF($F5=""," "))))))))))))))))))))</f>
        <v>14</v>
      </c>
      <c r="H5" s="32">
        <v>86</v>
      </c>
      <c r="I5" s="33"/>
      <c r="J5" s="38">
        <f t="shared" ref="J5:J12" si="2">IF(ISBLANK(H5),"",RANK($H5,$H$5:$H$12)+SUMPRODUCT(($H$5:$H$12=H5)*(I5&lt;$I$5:$I$12)))</f>
        <v>3</v>
      </c>
      <c r="K5" s="38">
        <f t="shared" ref="K5:K12" si="3">IF(ISBLANK(H5),"",IF($J5=1,20,IF($J5=2,18,IF($J5=3,16,IF($J5=4,15,IF($J5=5,14,IF($J5=6,13,IF($J5=7,12,IF($J5=8,11,IF($J5=9,10,IF($J5=10,9,IF($J5=11,8,IF($J5=12,7,IF($J5=13,6,IF($J5=14,5,IF($J5=15,4,IF($J5=16,3,IF($J5=17,2,IF($J5&gt;18,1,)))))))))))))))))))</f>
        <v>16</v>
      </c>
      <c r="L5" s="32">
        <v>70</v>
      </c>
      <c r="M5" s="33"/>
      <c r="N5" s="38">
        <f t="shared" ref="N5:N12" si="4">IF(ISBLANK(L5),"",RANK($L5,$L$5:$L$12)+SUMPRODUCT(($L$5:$L$12=L5)*(M5&lt;$M$5:$M$12)))</f>
        <v>4</v>
      </c>
      <c r="O5" s="57">
        <f t="shared" ref="O5:O12" si="5">IF(ISBLANK(L5),"",IF($N5=1,20,IF($N5=2,18,IF($N5=3,16,IF($N5=4,15,IF($N5=5,14,IF($N5=6,13,IF($N5=7,12,IF($N5=8,11,IF($N5=9,10,IF($N5=10,9,IF($N5=11,8,IF($N5=12,7,IF($N5=13,6,IF($N5=14,5,IF($N5=15,4,IF($N5=16,3,IF($N5=17,2,IF($N5&gt;18,1,IF($N5=""," "))))))))))))))))))))</f>
        <v>15</v>
      </c>
      <c r="P5" s="58">
        <f t="shared" ref="P5:P12" si="6">IF(SUM(D5,H5,L5)=0,"",SUM(D5,H5,L5))</f>
        <v>239</v>
      </c>
      <c r="Q5" s="38">
        <f t="shared" ref="Q5:Q12" si="7">IF(ISBLANK(L5),"",SUM(G5,K5,O5))</f>
        <v>45</v>
      </c>
      <c r="R5" s="38">
        <f>IF(ISBLANK(L5),"",RANK($Q5,$Q$5:$Q$12))</f>
        <v>5</v>
      </c>
    </row>
    <row r="6" spans="1:18" ht="15.75" x14ac:dyDescent="0.25">
      <c r="A6" s="2">
        <v>2</v>
      </c>
      <c r="B6" s="65" t="s">
        <v>87</v>
      </c>
      <c r="C6" s="25"/>
      <c r="D6" s="32">
        <v>69</v>
      </c>
      <c r="E6" s="33">
        <v>1</v>
      </c>
      <c r="F6" s="38">
        <f t="shared" si="0"/>
        <v>6</v>
      </c>
      <c r="G6" s="38">
        <f t="shared" si="1"/>
        <v>13</v>
      </c>
      <c r="H6" s="32">
        <v>49</v>
      </c>
      <c r="I6" s="33"/>
      <c r="J6" s="38">
        <f t="shared" si="2"/>
        <v>7</v>
      </c>
      <c r="K6" s="38">
        <f t="shared" si="3"/>
        <v>12</v>
      </c>
      <c r="L6" s="32">
        <v>45</v>
      </c>
      <c r="M6" s="33"/>
      <c r="N6" s="38">
        <f t="shared" si="4"/>
        <v>6</v>
      </c>
      <c r="O6" s="57">
        <f t="shared" si="5"/>
        <v>13</v>
      </c>
      <c r="P6" s="59">
        <f t="shared" si="6"/>
        <v>163</v>
      </c>
      <c r="Q6" s="38">
        <f t="shared" si="7"/>
        <v>38</v>
      </c>
      <c r="R6" s="38">
        <f>IF(ISBLANK(L6),"",RANK($Q6,$Q$5:$Q$12))</f>
        <v>7</v>
      </c>
    </row>
    <row r="7" spans="1:18" ht="15.75" x14ac:dyDescent="0.25">
      <c r="A7" s="2">
        <v>3</v>
      </c>
      <c r="B7" s="8" t="s">
        <v>88</v>
      </c>
      <c r="C7" s="25"/>
      <c r="D7" s="32">
        <v>69</v>
      </c>
      <c r="E7" s="33"/>
      <c r="F7" s="38">
        <f t="shared" si="0"/>
        <v>7</v>
      </c>
      <c r="G7" s="38">
        <f t="shared" si="1"/>
        <v>12</v>
      </c>
      <c r="H7" s="32">
        <v>60</v>
      </c>
      <c r="I7" s="33"/>
      <c r="J7" s="38">
        <f t="shared" si="2"/>
        <v>6</v>
      </c>
      <c r="K7" s="38">
        <f t="shared" si="3"/>
        <v>13</v>
      </c>
      <c r="L7" s="32">
        <v>66</v>
      </c>
      <c r="M7" s="33">
        <v>1</v>
      </c>
      <c r="N7" s="38">
        <f t="shared" si="4"/>
        <v>5</v>
      </c>
      <c r="O7" s="57">
        <f t="shared" si="5"/>
        <v>14</v>
      </c>
      <c r="P7" s="59">
        <f t="shared" si="6"/>
        <v>195</v>
      </c>
      <c r="Q7" s="38">
        <f t="shared" si="7"/>
        <v>39</v>
      </c>
      <c r="R7" s="38">
        <f>IF(ISBLANK(L7),"",RANK($Q7,$Q$5:$Q$12))</f>
        <v>6</v>
      </c>
    </row>
    <row r="8" spans="1:18" ht="15.75" x14ac:dyDescent="0.25">
      <c r="A8" s="2">
        <v>4</v>
      </c>
      <c r="B8" s="8" t="s">
        <v>51</v>
      </c>
      <c r="C8" s="25"/>
      <c r="D8" s="32">
        <v>90</v>
      </c>
      <c r="E8" s="33">
        <v>3</v>
      </c>
      <c r="F8" s="38">
        <f t="shared" si="0"/>
        <v>2</v>
      </c>
      <c r="G8" s="38">
        <f t="shared" si="1"/>
        <v>18</v>
      </c>
      <c r="H8" s="32">
        <v>89</v>
      </c>
      <c r="I8" s="33">
        <v>3</v>
      </c>
      <c r="J8" s="38">
        <f t="shared" si="2"/>
        <v>1</v>
      </c>
      <c r="K8" s="38">
        <f t="shared" si="3"/>
        <v>20</v>
      </c>
      <c r="L8" s="32">
        <v>45</v>
      </c>
      <c r="M8" s="33"/>
      <c r="N8" s="38">
        <f t="shared" si="4"/>
        <v>6</v>
      </c>
      <c r="O8" s="57">
        <f t="shared" si="5"/>
        <v>13</v>
      </c>
      <c r="P8" s="59">
        <f t="shared" si="6"/>
        <v>224</v>
      </c>
      <c r="Q8" s="38">
        <f t="shared" si="7"/>
        <v>51</v>
      </c>
      <c r="R8" s="38">
        <v>4</v>
      </c>
    </row>
    <row r="9" spans="1:18" ht="15.75" x14ac:dyDescent="0.25">
      <c r="A9" s="2">
        <v>5</v>
      </c>
      <c r="B9" s="8" t="s">
        <v>74</v>
      </c>
      <c r="C9" s="25"/>
      <c r="D9" s="32">
        <v>89</v>
      </c>
      <c r="E9" s="33">
        <v>2</v>
      </c>
      <c r="F9" s="38">
        <f t="shared" si="0"/>
        <v>3</v>
      </c>
      <c r="G9" s="38">
        <f t="shared" si="1"/>
        <v>16</v>
      </c>
      <c r="H9" s="32">
        <v>80</v>
      </c>
      <c r="I9" s="33"/>
      <c r="J9" s="38">
        <f t="shared" si="2"/>
        <v>4</v>
      </c>
      <c r="K9" s="38">
        <f t="shared" si="3"/>
        <v>15</v>
      </c>
      <c r="L9" s="32">
        <v>84</v>
      </c>
      <c r="M9" s="33">
        <v>2</v>
      </c>
      <c r="N9" s="38">
        <f t="shared" si="4"/>
        <v>1</v>
      </c>
      <c r="O9" s="57">
        <f t="shared" si="5"/>
        <v>20</v>
      </c>
      <c r="P9" s="59">
        <f t="shared" si="6"/>
        <v>253</v>
      </c>
      <c r="Q9" s="38">
        <f t="shared" si="7"/>
        <v>51</v>
      </c>
      <c r="R9" s="38">
        <f>IF(ISBLANK(L9),"",RANK($Q9,$Q$5:$Q$12))</f>
        <v>2</v>
      </c>
    </row>
    <row r="10" spans="1:18" ht="15.75" x14ac:dyDescent="0.25">
      <c r="A10" s="2">
        <v>6</v>
      </c>
      <c r="B10" s="8" t="s">
        <v>75</v>
      </c>
      <c r="C10" s="25"/>
      <c r="D10" s="32">
        <v>87</v>
      </c>
      <c r="E10" s="33">
        <v>1</v>
      </c>
      <c r="F10" s="38">
        <f t="shared" si="0"/>
        <v>4</v>
      </c>
      <c r="G10" s="38">
        <f t="shared" si="1"/>
        <v>15</v>
      </c>
      <c r="H10" s="32">
        <v>88</v>
      </c>
      <c r="I10" s="33">
        <v>4</v>
      </c>
      <c r="J10" s="38">
        <f t="shared" si="2"/>
        <v>2</v>
      </c>
      <c r="K10" s="38">
        <f t="shared" si="3"/>
        <v>18</v>
      </c>
      <c r="L10" s="32">
        <v>79</v>
      </c>
      <c r="M10" s="33">
        <v>1</v>
      </c>
      <c r="N10" s="38">
        <f t="shared" si="4"/>
        <v>2</v>
      </c>
      <c r="O10" s="57">
        <f t="shared" si="5"/>
        <v>18</v>
      </c>
      <c r="P10" s="59">
        <f t="shared" si="6"/>
        <v>254</v>
      </c>
      <c r="Q10" s="38">
        <f t="shared" si="7"/>
        <v>51</v>
      </c>
      <c r="R10" s="38">
        <v>3</v>
      </c>
    </row>
    <row r="11" spans="1:18" ht="15.75" x14ac:dyDescent="0.25">
      <c r="A11" s="2">
        <v>7</v>
      </c>
      <c r="B11" s="8" t="s">
        <v>28</v>
      </c>
      <c r="C11" s="25"/>
      <c r="D11" s="32">
        <v>93</v>
      </c>
      <c r="E11" s="33">
        <v>5</v>
      </c>
      <c r="F11" s="38">
        <f t="shared" si="0"/>
        <v>1</v>
      </c>
      <c r="G11" s="38">
        <f t="shared" si="1"/>
        <v>20</v>
      </c>
      <c r="H11" s="32">
        <v>76</v>
      </c>
      <c r="I11" s="33">
        <v>1</v>
      </c>
      <c r="J11" s="38">
        <f t="shared" si="2"/>
        <v>5</v>
      </c>
      <c r="K11" s="38">
        <f t="shared" si="3"/>
        <v>14</v>
      </c>
      <c r="L11" s="32">
        <v>79</v>
      </c>
      <c r="M11" s="33">
        <v>1</v>
      </c>
      <c r="N11" s="38">
        <f t="shared" si="4"/>
        <v>2</v>
      </c>
      <c r="O11" s="57">
        <f t="shared" si="5"/>
        <v>18</v>
      </c>
      <c r="P11" s="59">
        <f t="shared" si="6"/>
        <v>248</v>
      </c>
      <c r="Q11" s="38">
        <f t="shared" si="7"/>
        <v>52</v>
      </c>
      <c r="R11" s="38">
        <f>IF(ISBLANK(L11),"",RANK($Q11,$Q$5:$Q$12))</f>
        <v>1</v>
      </c>
    </row>
    <row r="12" spans="1:18" ht="15.75" x14ac:dyDescent="0.25">
      <c r="A12" s="2">
        <v>8</v>
      </c>
      <c r="B12" s="8"/>
      <c r="C12" s="25"/>
      <c r="D12" s="32"/>
      <c r="E12" s="33"/>
      <c r="F12" s="38" t="str">
        <f t="shared" si="0"/>
        <v/>
      </c>
      <c r="G12" s="38" t="str">
        <f t="shared" si="1"/>
        <v/>
      </c>
      <c r="H12" s="32"/>
      <c r="I12" s="33"/>
      <c r="J12" s="38" t="str">
        <f t="shared" si="2"/>
        <v/>
      </c>
      <c r="K12" s="38" t="str">
        <f t="shared" si="3"/>
        <v/>
      </c>
      <c r="L12" s="32"/>
      <c r="M12" s="33"/>
      <c r="N12" s="38" t="str">
        <f t="shared" si="4"/>
        <v/>
      </c>
      <c r="O12" s="57" t="str">
        <f t="shared" si="5"/>
        <v/>
      </c>
      <c r="P12" s="59" t="str">
        <f t="shared" si="6"/>
        <v/>
      </c>
      <c r="Q12" s="38" t="str">
        <f t="shared" si="7"/>
        <v/>
      </c>
      <c r="R12" s="38" t="str">
        <f>IF(ISBLANK(L12),"",RANK($Q12,$Q$5:$Q$12))</f>
        <v/>
      </c>
    </row>
    <row r="13" spans="1:18" x14ac:dyDescent="0.25">
      <c r="A13" s="11"/>
    </row>
  </sheetData>
  <conditionalFormatting sqref="F5:F12">
    <cfRule type="duplicateValues" dxfId="92" priority="108"/>
  </conditionalFormatting>
  <conditionalFormatting sqref="G5:G12">
    <cfRule type="duplicateValues" dxfId="91" priority="109"/>
  </conditionalFormatting>
  <conditionalFormatting sqref="J5:J12">
    <cfRule type="duplicateValues" dxfId="90" priority="110"/>
  </conditionalFormatting>
  <conditionalFormatting sqref="K5:K12">
    <cfRule type="duplicateValues" dxfId="89" priority="111"/>
  </conditionalFormatting>
  <conditionalFormatting sqref="N5:N12">
    <cfRule type="duplicateValues" dxfId="88" priority="112"/>
  </conditionalFormatting>
  <conditionalFormatting sqref="O5:O12">
    <cfRule type="duplicateValues" dxfId="87" priority="113"/>
  </conditionalFormatting>
  <conditionalFormatting sqref="P5:P12">
    <cfRule type="duplicateValues" dxfId="86" priority="114"/>
  </conditionalFormatting>
  <conditionalFormatting sqref="Q5:Q12">
    <cfRule type="duplicateValues" dxfId="85" priority="115"/>
  </conditionalFormatting>
  <conditionalFormatting sqref="R5:R12">
    <cfRule type="duplicateValues" dxfId="84" priority="116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R24"/>
  <sheetViews>
    <sheetView topLeftCell="A7" zoomScaleNormal="100" workbookViewId="0">
      <selection activeCell="G30" sqref="G3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105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 t="s">
        <v>106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24</v>
      </c>
      <c r="F4" s="6" t="s">
        <v>4</v>
      </c>
      <c r="G4" s="6" t="s">
        <v>5</v>
      </c>
      <c r="H4" s="5" t="s">
        <v>69</v>
      </c>
      <c r="I4" s="5" t="s">
        <v>23</v>
      </c>
      <c r="J4" s="6" t="s">
        <v>7</v>
      </c>
      <c r="K4" s="6" t="s">
        <v>8</v>
      </c>
      <c r="L4" s="5" t="s">
        <v>70</v>
      </c>
      <c r="M4" s="5" t="s">
        <v>22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2</v>
      </c>
      <c r="B5" s="15" t="s">
        <v>60</v>
      </c>
      <c r="C5" s="24"/>
      <c r="D5" s="32">
        <v>97</v>
      </c>
      <c r="E5" s="33"/>
      <c r="F5" s="38">
        <f>IF(ISBLANK(D5),"",RANK($D5,$D$5:$D$24)+SUMPRODUCT(($D$5:$D$24=D5)*(E5&lt;$E$5:$E$24)))</f>
        <v>1</v>
      </c>
      <c r="G5" s="38">
        <f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20</v>
      </c>
      <c r="H5" s="32">
        <v>83</v>
      </c>
      <c r="I5" s="33"/>
      <c r="J5" s="38">
        <f>IF(ISBLANK(H5),"",RANK($H5,$H$5:$H$24)+SUMPRODUCT(($H$5:$H$24=H5)*(I5&lt;$I$5:$I$24)))</f>
        <v>2</v>
      </c>
      <c r="K5" s="38">
        <f>IF(ISBLANK(H5),"",IF($J5=1,20,IF($J5=2,18,IF($J5=3,16,IF($J5=4,15,IF($J5=5,14,IF($J5=6,13,IF($J5=7,12,IF($J5=8,11,IF($J5=9,10,IF($J5=10,9,IF($J5=11,8,IF($J5=12,7,IF($J5=13,6,IF($J5=14,5,IF($J5=15,4,IF($J5=16,3,IF($J5=17,2,IF($J5&gt;=18,1,)))))))))))))))))))</f>
        <v>18</v>
      </c>
      <c r="L5" s="32">
        <v>86</v>
      </c>
      <c r="M5" s="33"/>
      <c r="N5" s="38">
        <f>IF(ISBLANK(L5),"",RANK($L5,$L$5:$L$24)+SUMPRODUCT(($L$5:$L$24=L5)*(M5&lt;$M$5:$M$24)))</f>
        <v>2</v>
      </c>
      <c r="O5" s="57">
        <f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18</v>
      </c>
      <c r="P5" s="58">
        <f>IF(SUM(D5,H5,L5)=0,"",SUM(D5,H5,L5))</f>
        <v>266</v>
      </c>
      <c r="Q5" s="38">
        <f>IF(ISBLANK(L5),"",SUM(G5,K5,O5))</f>
        <v>56</v>
      </c>
      <c r="R5" s="38">
        <f>IF(ISBLANK(L5),"",RANK($Q5,$Q$5:$Q$24))</f>
        <v>1</v>
      </c>
    </row>
    <row r="6" spans="1:18" ht="15.75" x14ac:dyDescent="0.25">
      <c r="A6" s="2">
        <v>1</v>
      </c>
      <c r="B6" s="8" t="s">
        <v>31</v>
      </c>
      <c r="C6" s="25"/>
      <c r="D6" s="32">
        <v>90</v>
      </c>
      <c r="E6" s="33"/>
      <c r="F6" s="38">
        <f>IF(ISBLANK(D6),"",RANK($D6,$D$5:$D$24)+SUMPRODUCT(($D$5:$D$24=D6)*(E6&lt;$E$5:$E$24)))</f>
        <v>4</v>
      </c>
      <c r="G6" s="38">
        <f>IF(ISBLANK(D6),"",IF($F6=1,20,IF($F6=2,18,IF($F6=3,16,IF($F6=4,15,IF($F6=5,14,IF($F6=6,13,IF($F6=7,12,IF($F6=8,11,IF($F6=9,10,IF($F6=10,9,IF($F6=11,8,IF($F6=12,7,IF($F6=13,6,IF($F6=14,5,IF($F6=15,4,IF($F6=16,3,IF($F6=17,2,IF($F6&gt;=18,1,IF($F6=""," "))))))))))))))))))))</f>
        <v>15</v>
      </c>
      <c r="H6" s="32">
        <v>81</v>
      </c>
      <c r="I6" s="33"/>
      <c r="J6" s="38">
        <f>IF(ISBLANK(H6),"",RANK($H6,$H$5:$H$24)+SUMPRODUCT(($H$5:$H$24=H6)*(I6&lt;$I$5:$I$24)))</f>
        <v>3</v>
      </c>
      <c r="K6" s="38">
        <f>IF(ISBLANK(H6),"",IF($J6=1,20,IF($J6=2,18,IF($J6=3,16,IF($J6=4,15,IF($J6=5,14,IF($J6=6,13,IF($J6=7,12,IF($J6=8,11,IF($J6=9,10,IF($J6=10,9,IF($J6=11,8,IF($J6=12,7,IF($J6=13,6,IF($J6=14,5,IF($J6=15,4,IF($J6=16,3,IF($J6=17,2,IF($J6&gt;=18,1,)))))))))))))))))))</f>
        <v>16</v>
      </c>
      <c r="L6" s="32">
        <v>93</v>
      </c>
      <c r="M6" s="33"/>
      <c r="N6" s="38">
        <f>IF(ISBLANK(L6),"",RANK($L6,$L$5:$L$24)+SUMPRODUCT(($L$5:$L$24=L6)*(M6&lt;$M$5:$M$24)))</f>
        <v>1</v>
      </c>
      <c r="O6" s="57">
        <f>IF(ISBLANK(L6),"",IF($N6=1,20,IF($N6=2,18,IF($N6=3,16,IF($N6=4,15,IF($N6=5,14,IF($N6=6,13,IF($N6=7,12,IF($N6=8,11,IF($N6=9,10,IF($N6=10,9,IF($N6=11,8,IF($N6=12,7,IF($N6=13,6,IF($N6=14,5,IF($N6=15,4,IF($N6=16,3,IF($N6=17,2,IF($N6&gt;=18,1,IF($N6=""," "))))))))))))))))))))</f>
        <v>20</v>
      </c>
      <c r="P6" s="59">
        <f>IF(SUM(D6,H6,L6)=0,"",SUM(D6,H6,L6))</f>
        <v>264</v>
      </c>
      <c r="Q6" s="38">
        <f>IF(ISBLANK(L6),"",SUM(G6,K6,O6))</f>
        <v>51</v>
      </c>
      <c r="R6" s="38">
        <f>IF(ISBLANK(L6),"",RANK($Q6,$Q$5:$Q$24))</f>
        <v>2</v>
      </c>
    </row>
    <row r="7" spans="1:18" ht="15.75" x14ac:dyDescent="0.25">
      <c r="A7" s="2">
        <v>3</v>
      </c>
      <c r="B7" s="8" t="s">
        <v>30</v>
      </c>
      <c r="C7" s="25"/>
      <c r="D7" s="32">
        <v>82</v>
      </c>
      <c r="E7" s="33"/>
      <c r="F7" s="38">
        <f>IF(ISBLANK(D7),"",RANK($D7,$D$5:$D$24)+SUMPRODUCT(($D$5:$D$24=D7)*(E7&lt;$E$5:$E$24)))</f>
        <v>10</v>
      </c>
      <c r="G7" s="38">
        <f>IF(ISBLANK(D7),"",IF($F7=1,20,IF($F7=2,18,IF($F7=3,16,IF($F7=4,15,IF($F7=5,14,IF($F7=6,13,IF($F7=7,12,IF($F7=8,11,IF($F7=9,10,IF($F7=10,9,IF($F7=11,8,IF($F7=12,7,IF($F7=13,6,IF($F7=14,5,IF($F7=15,4,IF($F7=16,3,IF($F7=17,2,IF($F7&gt;=18,1,IF($F7=""," "))))))))))))))))))))</f>
        <v>9</v>
      </c>
      <c r="H7" s="32">
        <v>84</v>
      </c>
      <c r="I7" s="33"/>
      <c r="J7" s="38">
        <f>IF(ISBLANK(H7),"",RANK($H7,$H$5:$H$24)+SUMPRODUCT(($H$5:$H$24=H7)*(I7&lt;$I$5:$I$24)))</f>
        <v>1</v>
      </c>
      <c r="K7" s="38">
        <f>IF(ISBLANK(H7),"",IF($J7=1,20,IF($J7=2,18,IF($J7=3,16,IF($J7=4,15,IF($J7=5,14,IF($J7=6,13,IF($J7=7,12,IF($J7=8,11,IF($J7=9,10,IF($J7=10,9,IF($J7=11,8,IF($J7=12,7,IF($J7=13,6,IF($J7=14,5,IF($J7=15,4,IF($J7=16,3,IF($J7=17,2,IF($J7&gt;=18,1,)))))))))))))))))))</f>
        <v>20</v>
      </c>
      <c r="L7" s="32">
        <v>85</v>
      </c>
      <c r="M7" s="33"/>
      <c r="N7" s="38">
        <f>IF(ISBLANK(L7),"",RANK($L7,$L$5:$L$24)+SUMPRODUCT(($L$5:$L$24=L7)*(M7&lt;$M$5:$M$24)))</f>
        <v>3</v>
      </c>
      <c r="O7" s="57">
        <f>IF(ISBLANK(L7),"",IF($N7=1,20,IF($N7=2,18,IF($N7=3,16,IF($N7=4,15,IF($N7=5,14,IF($N7=6,13,IF($N7=7,12,IF($N7=8,11,IF($N7=9,10,IF($N7=10,9,IF($N7=11,8,IF($N7=12,7,IF($N7=13,6,IF($N7=14,5,IF($N7=15,4,IF($N7=16,3,IF($N7=17,2,IF($N7&gt;=18,1,IF($N7=""," "))))))))))))))))))))</f>
        <v>16</v>
      </c>
      <c r="P7" s="59">
        <f>IF(SUM(D7,H7,L7)=0,"",SUM(D7,H7,L7))</f>
        <v>251</v>
      </c>
      <c r="Q7" s="38">
        <f>IF(ISBLANK(L7),"",SUM(G7,K7,O7))</f>
        <v>45</v>
      </c>
      <c r="R7" s="38">
        <f>IF(ISBLANK(L7),"",RANK($Q7,$Q$5:$Q$24))</f>
        <v>3</v>
      </c>
    </row>
    <row r="8" spans="1:18" ht="15.75" x14ac:dyDescent="0.25">
      <c r="A8" s="2">
        <v>7</v>
      </c>
      <c r="B8" s="8" t="s">
        <v>27</v>
      </c>
      <c r="C8" s="25"/>
      <c r="D8" s="32">
        <v>92</v>
      </c>
      <c r="E8" s="33"/>
      <c r="F8" s="38">
        <f>IF(ISBLANK(D8),"",RANK($D8,$D$5:$D$24)+SUMPRODUCT(($D$5:$D$24=D8)*(E8&lt;$E$5:$E$24)))</f>
        <v>2</v>
      </c>
      <c r="G8" s="38">
        <f>IF(ISBLANK(D8),"",IF($F8=1,20,IF($F8=2,18,IF($F8=3,16,IF($F8=4,15,IF($F8=5,14,IF($F8=6,13,IF($F8=7,12,IF($F8=8,11,IF($F8=9,10,IF($F8=10,9,IF($F8=11,8,IF($F8=12,7,IF($F8=13,6,IF($F8=14,5,IF($F8=15,4,IF($F8=16,3,IF($F8=17,2,IF($F8&gt;=18,1,IF($F8=""," "))))))))))))))))))))</f>
        <v>18</v>
      </c>
      <c r="H8" s="32">
        <v>76</v>
      </c>
      <c r="I8" s="33"/>
      <c r="J8" s="38">
        <f>IF(ISBLANK(H8),"",RANK($H8,$H$5:$H$24)+SUMPRODUCT(($H$5:$H$24=H8)*(I8&lt;$I$5:$I$24)))</f>
        <v>5</v>
      </c>
      <c r="K8" s="38">
        <f>IF(ISBLANK(H8),"",IF($J8=1,20,IF($J8=2,18,IF($J8=3,16,IF($J8=4,15,IF($J8=5,14,IF($J8=6,13,IF($J8=7,12,IF($J8=8,11,IF($J8=9,10,IF($J8=10,9,IF($J8=11,8,IF($J8=12,7,IF($J8=13,6,IF($J8=14,5,IF($J8=15,4,IF($J8=16,3,IF($J8=17,2,IF($J8&gt;=18,1,)))))))))))))))))))</f>
        <v>14</v>
      </c>
      <c r="L8" s="32">
        <v>72</v>
      </c>
      <c r="M8" s="33"/>
      <c r="N8" s="38">
        <f>IF(ISBLANK(L8),"",RANK($L8,$L$5:$L$24)+SUMPRODUCT(($L$5:$L$24=L8)*(M8&lt;$M$5:$M$24)))</f>
        <v>7</v>
      </c>
      <c r="O8" s="57">
        <f>IF(ISBLANK(L8),"",IF($N8=1,20,IF($N8=2,18,IF($N8=3,16,IF($N8=4,15,IF($N8=5,14,IF($N8=6,13,IF($N8=7,12,IF($N8=8,11,IF($N8=9,10,IF($N8=10,9,IF($N8=11,8,IF($N8=12,7,IF($N8=13,6,IF($N8=14,5,IF($N8=15,4,IF($N8=16,3,IF($N8=17,2,IF($N8&gt;=18,1,IF($N8=""," "))))))))))))))))))))</f>
        <v>12</v>
      </c>
      <c r="P8" s="59">
        <f>IF(SUM(D8,H8,L8)=0,"",SUM(D8,H8,L8))</f>
        <v>240</v>
      </c>
      <c r="Q8" s="38">
        <f>IF(ISBLANK(L8),"",SUM(G8,K8,O8))</f>
        <v>44</v>
      </c>
      <c r="R8" s="38">
        <f>IF(ISBLANK(L8),"",RANK($Q8,$Q$5:$Q$24))</f>
        <v>4</v>
      </c>
    </row>
    <row r="9" spans="1:18" ht="15.75" x14ac:dyDescent="0.25">
      <c r="A9" s="2">
        <v>4</v>
      </c>
      <c r="B9" s="8" t="s">
        <v>45</v>
      </c>
      <c r="C9" s="25"/>
      <c r="D9" s="32">
        <v>84</v>
      </c>
      <c r="E9" s="33"/>
      <c r="F9" s="38">
        <f>IF(ISBLANK(D9),"",RANK($D9,$D$5:$D$24)+SUMPRODUCT(($D$5:$D$24=D9)*(E9&lt;$E$5:$E$24)))</f>
        <v>7</v>
      </c>
      <c r="G9" s="38">
        <f>IF(ISBLANK(D9),"",IF($F9=1,20,IF($F9=2,18,IF($F9=3,16,IF($F9=4,15,IF($F9=5,14,IF($F9=6,13,IF($F9=7,12,IF($F9=8,11,IF($F9=9,10,IF($F9=10,9,IF($F9=11,8,IF($F9=12,7,IF($F9=13,6,IF($F9=14,5,IF($F9=15,4,IF($F9=16,3,IF($F9=17,2,IF($F9&gt;=18,1,IF($F9=""," "))))))))))))))))))))</f>
        <v>12</v>
      </c>
      <c r="H9" s="32">
        <v>70</v>
      </c>
      <c r="I9" s="33"/>
      <c r="J9" s="38">
        <f>IF(ISBLANK(H9),"",RANK($H9,$H$5:$H$24)+SUMPRODUCT(($H$5:$H$24=H9)*(I9&lt;$I$5:$I$24)))</f>
        <v>7</v>
      </c>
      <c r="K9" s="38">
        <f>IF(ISBLANK(H9),"",IF($J9=1,20,IF($J9=2,18,IF($J9=3,16,IF($J9=4,15,IF($J9=5,14,IF($J9=6,13,IF($J9=7,12,IF($J9=8,11,IF($J9=9,10,IF($J9=10,9,IF($J9=11,8,IF($J9=12,7,IF($J9=13,6,IF($J9=14,5,IF($J9=15,4,IF($J9=16,3,IF($J9=17,2,IF($J9&gt;=18,1,)))))))))))))))))))</f>
        <v>12</v>
      </c>
      <c r="L9" s="32">
        <v>79</v>
      </c>
      <c r="M9" s="33"/>
      <c r="N9" s="38">
        <f>IF(ISBLANK(L9),"",RANK($L9,$L$5:$L$24)+SUMPRODUCT(($L$5:$L$24=L9)*(M9&lt;$M$5:$M$24)))</f>
        <v>4</v>
      </c>
      <c r="O9" s="57">
        <f>IF(ISBLANK(L9),"",IF($N9=1,20,IF($N9=2,18,IF($N9=3,16,IF($N9=4,15,IF($N9=5,14,IF($N9=6,13,IF($N9=7,12,IF($N9=8,11,IF($N9=9,10,IF($N9=10,9,IF($N9=11,8,IF($N9=12,7,IF($N9=13,6,IF($N9=14,5,IF($N9=15,4,IF($N9=16,3,IF($N9=17,2,IF($N9&gt;=18,1,IF($N9=""," "))))))))))))))))))))</f>
        <v>15</v>
      </c>
      <c r="P9" s="59">
        <f>IF(SUM(D9,H9,L9)=0,"",SUM(D9,H9,L9))</f>
        <v>233</v>
      </c>
      <c r="Q9" s="38">
        <f>IF(ISBLANK(L9),"",SUM(G9,K9,O9))</f>
        <v>39</v>
      </c>
      <c r="R9" s="38">
        <f>IF(ISBLANK(L9),"",RANK($Q9,$Q$5:$Q$24))</f>
        <v>5</v>
      </c>
    </row>
    <row r="10" spans="1:18" ht="15.75" x14ac:dyDescent="0.25">
      <c r="A10" s="2">
        <v>10</v>
      </c>
      <c r="B10" s="8" t="s">
        <v>33</v>
      </c>
      <c r="C10" s="25"/>
      <c r="D10" s="32">
        <v>86</v>
      </c>
      <c r="E10" s="33">
        <v>2</v>
      </c>
      <c r="F10" s="38">
        <f>IF(ISBLANK(D10),"",RANK($D10,$D$5:$D$24)+SUMPRODUCT(($D$5:$D$24=D10)*(E10&lt;$E$5:$E$24)))</f>
        <v>5</v>
      </c>
      <c r="G10" s="38">
        <f>IF(ISBLANK(D10),"",IF($F10=1,20,IF($F10=2,18,IF($F10=3,16,IF($F10=4,15,IF($F10=5,14,IF($F10=6,13,IF($F10=7,12,IF($F10=8,11,IF($F10=9,10,IF($F10=10,9,IF($F10=11,8,IF($F10=12,7,IF($F10=13,6,IF($F10=14,5,IF($F10=15,4,IF($F10=16,3,IF($F10=17,2,IF($F10&gt;=18,1,IF($F10=""," "))))))))))))))))))))</f>
        <v>14</v>
      </c>
      <c r="H10" s="32">
        <v>77</v>
      </c>
      <c r="I10" s="33"/>
      <c r="J10" s="38">
        <f>IF(ISBLANK(H10),"",RANK($H10,$H$5:$H$24)+SUMPRODUCT(($H$5:$H$24=H10)*(I10&lt;$I$5:$I$24)))</f>
        <v>4</v>
      </c>
      <c r="K10" s="38">
        <f>IF(ISBLANK(H10),"",IF($J10=1,20,IF($J10=2,18,IF($J10=3,16,IF($J10=4,15,IF($J10=5,14,IF($J10=6,13,IF($J10=7,12,IF($J10=8,11,IF($J10=9,10,IF($J10=10,9,IF($J10=11,8,IF($J10=12,7,IF($J10=13,6,IF($J10=14,5,IF($J10=15,4,IF($J10=16,3,IF($J10=17,2,IF($J10&gt;=18,1,)))))))))))))))))))</f>
        <v>15</v>
      </c>
      <c r="L10" s="32">
        <v>67</v>
      </c>
      <c r="M10" s="33"/>
      <c r="N10" s="38">
        <f>IF(ISBLANK(L10),"",RANK($L10,$L$5:$L$24)+SUMPRODUCT(($L$5:$L$24=L10)*(M10&lt;$M$5:$M$24)))</f>
        <v>10</v>
      </c>
      <c r="O10" s="57">
        <f>IF(ISBLANK(L10),"",IF($N10=1,20,IF($N10=2,18,IF($N10=3,16,IF($N10=4,15,IF($N10=5,14,IF($N10=6,13,IF($N10=7,12,IF($N10=8,11,IF($N10=9,10,IF($N10=10,9,IF($N10=11,8,IF($N10=12,7,IF($N10=13,6,IF($N10=14,5,IF($N10=15,4,IF($N10=16,3,IF($N10=17,2,IF($N10&gt;=18,1,IF($N10=""," "))))))))))))))))))))</f>
        <v>9</v>
      </c>
      <c r="P10" s="59">
        <f>IF(SUM(D10,H10,L10)=0,"",SUM(D10,H10,L10))</f>
        <v>230</v>
      </c>
      <c r="Q10" s="38">
        <f>IF(ISBLANK(L10),"",SUM(G10,K10,O10))</f>
        <v>38</v>
      </c>
      <c r="R10" s="38">
        <f>IF(ISBLANK(L10),"",RANK($Q10,$Q$5:$Q$24))</f>
        <v>6</v>
      </c>
    </row>
    <row r="11" spans="1:18" ht="15.75" x14ac:dyDescent="0.25">
      <c r="A11" s="2">
        <v>5</v>
      </c>
      <c r="B11" s="8" t="s">
        <v>29</v>
      </c>
      <c r="C11" s="25"/>
      <c r="D11" s="32">
        <v>86</v>
      </c>
      <c r="E11" s="33">
        <v>1</v>
      </c>
      <c r="F11" s="38">
        <f>IF(ISBLANK(D11),"",RANK($D11,$D$5:$D$24)+SUMPRODUCT(($D$5:$D$24=D11)*(E11&lt;$E$5:$E$24)))</f>
        <v>6</v>
      </c>
      <c r="G11" s="38">
        <f>IF(ISBLANK(D11),"",IF($F11=1,20,IF($F11=2,18,IF($F11=3,16,IF($F11=4,15,IF($F11=5,14,IF($F11=6,13,IF($F11=7,12,IF($F11=8,11,IF($F11=9,10,IF($F11=10,9,IF($F11=11,8,IF($F11=12,7,IF($F11=13,6,IF($F11=14,5,IF($F11=15,4,IF($F11=16,3,IF($F11=17,2,IF($F11&gt;=18,1,IF($F11=""," "))))))))))))))))))))</f>
        <v>13</v>
      </c>
      <c r="H11" s="32">
        <v>64</v>
      </c>
      <c r="I11" s="33">
        <v>0</v>
      </c>
      <c r="J11" s="38">
        <f>IF(ISBLANK(H11),"",RANK($H11,$H$5:$H$24)+SUMPRODUCT(($H$5:$H$24=H11)*(I11&lt;$I$5:$I$24)))</f>
        <v>10</v>
      </c>
      <c r="K11" s="38">
        <f>IF(ISBLANK(H11),"",IF($J11=1,20,IF($J11=2,18,IF($J11=3,16,IF($J11=4,15,IF($J11=5,14,IF($J11=6,13,IF($J11=7,12,IF($J11=8,11,IF($J11=9,10,IF($J11=10,9,IF($J11=11,8,IF($J11=12,7,IF($J11=13,6,IF($J11=14,5,IF($J11=15,4,IF($J11=16,3,IF($J11=17,2,IF($J11&gt;=18,1,)))))))))))))))))))</f>
        <v>9</v>
      </c>
      <c r="L11" s="32">
        <v>77</v>
      </c>
      <c r="M11" s="33"/>
      <c r="N11" s="38">
        <f>IF(ISBLANK(L11),"",RANK($L11,$L$5:$L$24)+SUMPRODUCT(($L$5:$L$24=L11)*(M11&lt;$M$5:$M$24)))</f>
        <v>5</v>
      </c>
      <c r="O11" s="57">
        <f>IF(ISBLANK(L11),"",IF($N11=1,20,IF($N11=2,18,IF($N11=3,16,IF($N11=4,15,IF($N11=5,14,IF($N11=6,13,IF($N11=7,12,IF($N11=8,11,IF($N11=9,10,IF($N11=10,9,IF($N11=11,8,IF($N11=12,7,IF($N11=13,6,IF($N11=14,5,IF($N11=15,4,IF($N11=16,3,IF($N11=17,2,IF($N11&gt;=18,1,IF($N11=""," "))))))))))))))))))))</f>
        <v>14</v>
      </c>
      <c r="P11" s="59">
        <f>IF(SUM(D11,H11,L11)=0,"",SUM(D11,H11,L11))</f>
        <v>227</v>
      </c>
      <c r="Q11" s="38">
        <f>IF(ISBLANK(L11),"",SUM(G11,K11,O11))</f>
        <v>36</v>
      </c>
      <c r="R11" s="38">
        <f>IF(ISBLANK(L11),"",RANK($Q11,$Q$5:$Q$24))</f>
        <v>7</v>
      </c>
    </row>
    <row r="12" spans="1:18" ht="15.75" x14ac:dyDescent="0.25">
      <c r="A12" s="2">
        <v>8</v>
      </c>
      <c r="B12" s="8" t="s">
        <v>56</v>
      </c>
      <c r="C12" s="25"/>
      <c r="D12" s="32">
        <v>79</v>
      </c>
      <c r="E12" s="33"/>
      <c r="F12" s="38">
        <f>IF(ISBLANK(D12),"",RANK($D12,$D$5:$D$24)+SUMPRODUCT(($D$5:$D$24=D12)*(E12&lt;$E$5:$E$24)))</f>
        <v>12</v>
      </c>
      <c r="G12" s="38">
        <f>IF(ISBLANK(D12),"",IF($F12=1,20,IF($F12=2,18,IF($F12=3,16,IF($F12=4,15,IF($F12=5,14,IF($F12=6,13,IF($F12=7,12,IF($F12=8,11,IF($F12=9,10,IF($F12=10,9,IF($F12=11,8,IF($F12=12,7,IF($F12=13,6,IF($F12=14,5,IF($F12=15,4,IF($F12=16,3,IF($F12=17,2,IF($F12&gt;=18,1,IF($F12=""," "))))))))))))))))))))</f>
        <v>7</v>
      </c>
      <c r="H12" s="32">
        <v>76</v>
      </c>
      <c r="I12" s="33"/>
      <c r="J12" s="38">
        <f>IF(ISBLANK(H12),"",RANK($H12,$H$5:$H$24)+SUMPRODUCT(($H$5:$H$24=H12)*(I12&lt;$I$5:$I$24)))</f>
        <v>5</v>
      </c>
      <c r="K12" s="38">
        <f>IF(ISBLANK(H12),"",IF($J12=1,20,IF($J12=2,18,IF($J12=3,16,IF($J12=4,15,IF($J12=5,14,IF($J12=6,13,IF($J12=7,12,IF($J12=8,11,IF($J12=9,10,IF($J12=10,9,IF($J12=11,8,IF($J12=12,7,IF($J12=13,6,IF($J12=14,5,IF($J12=15,4,IF($J12=16,3,IF($J12=17,2,IF($J12&gt;=18,1,)))))))))))))))))))</f>
        <v>14</v>
      </c>
      <c r="L12" s="32">
        <v>71</v>
      </c>
      <c r="M12" s="33"/>
      <c r="N12" s="38">
        <f>IF(ISBLANK(L12),"",RANK($L12,$L$5:$L$24)+SUMPRODUCT(($L$5:$L$24=L12)*(M12&lt;$M$5:$M$24)))</f>
        <v>8</v>
      </c>
      <c r="O12" s="57">
        <f>IF(ISBLANK(L12),"",IF($N12=1,20,IF($N12=2,18,IF($N12=3,16,IF($N12=4,15,IF($N12=5,14,IF($N12=6,13,IF($N12=7,12,IF($N12=8,11,IF($N12=9,10,IF($N12=10,9,IF($N12=11,8,IF($N12=12,7,IF($N12=13,6,IF($N12=14,5,IF($N12=15,4,IF($N12=16,3,IF($N12=17,2,IF($N12&gt;=18,1,IF($N12=""," "))))))))))))))))))))</f>
        <v>11</v>
      </c>
      <c r="P12" s="59">
        <f>IF(SUM(D12,H12,L12)=0,"",SUM(D12,H12,L12))</f>
        <v>226</v>
      </c>
      <c r="Q12" s="38">
        <f>IF(ISBLANK(L12),"",SUM(G12,K12,O12))</f>
        <v>32</v>
      </c>
      <c r="R12" s="38">
        <f>IF(ISBLANK(L12),"",RANK($Q12,$Q$5:$Q$24))</f>
        <v>8</v>
      </c>
    </row>
    <row r="13" spans="1:18" ht="15.75" x14ac:dyDescent="0.25">
      <c r="A13" s="2">
        <v>6</v>
      </c>
      <c r="B13" s="8" t="s">
        <v>53</v>
      </c>
      <c r="C13" s="25"/>
      <c r="D13" s="32">
        <v>81</v>
      </c>
      <c r="E13" s="33"/>
      <c r="F13" s="38">
        <f>IF(ISBLANK(D13),"",RANK($D13,$D$5:$D$24)+SUMPRODUCT(($D$5:$D$24=D13)*(E13&lt;$E$5:$E$24)))</f>
        <v>11</v>
      </c>
      <c r="G13" s="38">
        <f>IF(ISBLANK(D13),"",IF($F13=1,20,IF($F13=2,18,IF($F13=3,16,IF($F13=4,15,IF($F13=5,14,IF($F13=6,13,IF($F13=7,12,IF($F13=8,11,IF($F13=9,10,IF($F13=10,9,IF($F13=11,8,IF($F13=12,7,IF($F13=13,6,IF($F13=14,5,IF($F13=15,4,IF($F13=16,3,IF($F13=17,2,IF($F13&gt;=18,1,IF($F13=""," "))))))))))))))))))))</f>
        <v>8</v>
      </c>
      <c r="H13" s="32">
        <v>60</v>
      </c>
      <c r="I13" s="33"/>
      <c r="J13" s="38">
        <f>IF(ISBLANK(H13),"",RANK($H13,$H$5:$H$24)+SUMPRODUCT(($H$5:$H$24=H13)*(I13&lt;$I$5:$I$24)))</f>
        <v>12</v>
      </c>
      <c r="K13" s="38">
        <f>IF(ISBLANK(H13),"",IF($J13=1,20,IF($J13=2,18,IF($J13=3,16,IF($J13=4,15,IF($J13=5,14,IF($J13=6,13,IF($J13=7,12,IF($J13=8,11,IF($J13=9,10,IF($J13=10,9,IF($J13=11,8,IF($J13=12,7,IF($J13=13,6,IF($J13=14,5,IF($J13=15,4,IF($J13=16,3,IF($J13=17,2,IF($J13&gt;=18,1,)))))))))))))))))))</f>
        <v>7</v>
      </c>
      <c r="L13" s="32">
        <v>73</v>
      </c>
      <c r="M13" s="33"/>
      <c r="N13" s="38">
        <f>IF(ISBLANK(L13),"",RANK($L13,$L$5:$L$24)+SUMPRODUCT(($L$5:$L$24=L13)*(M13&lt;$M$5:$M$24)))</f>
        <v>6</v>
      </c>
      <c r="O13" s="57">
        <f>IF(ISBLANK(L13),"",IF($N13=1,20,IF($N13=2,18,IF($N13=3,16,IF($N13=4,15,IF($N13=5,14,IF($N13=6,13,IF($N13=7,12,IF($N13=8,11,IF($N13=9,10,IF($N13=10,9,IF($N13=11,8,IF($N13=12,7,IF($N13=13,6,IF($N13=14,5,IF($N13=15,4,IF($N13=16,3,IF($N13=17,2,IF($N13&gt;=18,1,IF($N13=""," "))))))))))))))))))))</f>
        <v>13</v>
      </c>
      <c r="P13" s="59">
        <f>IF(SUM(D13,H13,L13)=0,"",SUM(D13,H13,L13))</f>
        <v>214</v>
      </c>
      <c r="Q13" s="38">
        <f>IF(ISBLANK(L13),"",SUM(G13,K13,O13))</f>
        <v>28</v>
      </c>
      <c r="R13" s="38">
        <f>IF(ISBLANK(L13),"",RANK($Q13,$Q$5:$Q$24))</f>
        <v>9</v>
      </c>
    </row>
    <row r="14" spans="1:18" ht="15.75" x14ac:dyDescent="0.25">
      <c r="A14" s="2">
        <v>12</v>
      </c>
      <c r="B14" s="8" t="s">
        <v>90</v>
      </c>
      <c r="C14" s="25"/>
      <c r="D14" s="32">
        <v>83</v>
      </c>
      <c r="E14" s="33"/>
      <c r="F14" s="38">
        <f>IF(ISBLANK(D14),"",RANK($D14,$D$5:$D$24)+SUMPRODUCT(($D$5:$D$24=D14)*(E14&lt;$E$5:$E$24)))</f>
        <v>9</v>
      </c>
      <c r="G14" s="38">
        <f>IF(ISBLANK(D14),"",IF($F14=1,20,IF($F14=2,18,IF($F14=3,16,IF($F14=4,15,IF($F14=5,14,IF($F14=6,13,IF($F14=7,12,IF($F14=8,11,IF($F14=9,10,IF($F14=10,9,IF($F14=11,8,IF($F14=12,7,IF($F14=13,6,IF($F14=14,5,IF($F14=15,4,IF($F14=16,3,IF($F14=17,2,IF($F14&gt;=18,1,IF($F14=""," "))))))))))))))))))))</f>
        <v>10</v>
      </c>
      <c r="H14" s="32">
        <v>64</v>
      </c>
      <c r="I14" s="33">
        <v>2</v>
      </c>
      <c r="J14" s="38">
        <f>IF(ISBLANK(H14),"",RANK($H14,$H$5:$H$24)+SUMPRODUCT(($H$5:$H$24=H14)*(I14&lt;$I$5:$I$24)))</f>
        <v>9</v>
      </c>
      <c r="K14" s="38">
        <f>IF(ISBLANK(H14),"",IF($J14=1,20,IF($J14=2,18,IF($J14=3,16,IF($J14=4,15,IF($J14=5,14,IF($J14=6,13,IF($J14=7,12,IF($J14=8,11,IF($J14=9,10,IF($J14=10,9,IF($J14=11,8,IF($J14=12,7,IF($J14=13,6,IF($J14=14,5,IF($J14=15,4,IF($J14=16,3,IF($J14=17,2,IF($J14&gt;=18,1,)))))))))))))))))))</f>
        <v>10</v>
      </c>
      <c r="L14" s="32">
        <v>58</v>
      </c>
      <c r="M14" s="33"/>
      <c r="N14" s="38">
        <f>IF(ISBLANK(L14),"",RANK($L14,$L$5:$L$24)+SUMPRODUCT(($L$5:$L$24=L14)*(M14&lt;$M$5:$M$24)))</f>
        <v>12</v>
      </c>
      <c r="O14" s="57">
        <f>IF(ISBLANK(L14),"",IF($N14=1,20,IF($N14=2,18,IF($N14=3,16,IF($N14=4,15,IF($N14=5,14,IF($N14=6,13,IF($N14=7,12,IF($N14=8,11,IF($N14=9,10,IF($N14=10,9,IF($N14=11,8,IF($N14=12,7,IF($N14=13,6,IF($N14=14,5,IF($N14=15,4,IF($N14=16,3,IF($N14=17,2,IF($N14&gt;=18,1,IF($N14=""," "))))))))))))))))))))</f>
        <v>7</v>
      </c>
      <c r="P14" s="59">
        <f>IF(SUM(D14,H14,L14)=0,"",SUM(D14,H14,L14))</f>
        <v>205</v>
      </c>
      <c r="Q14" s="38">
        <f>IF(ISBLANK(L14),"",SUM(G14,K14,O14))</f>
        <v>27</v>
      </c>
      <c r="R14" s="38">
        <f>IF(ISBLANK(L14),"",RANK($Q14,$Q$5:$Q$24))</f>
        <v>10</v>
      </c>
    </row>
    <row r="15" spans="1:18" ht="15.75" x14ac:dyDescent="0.25">
      <c r="A15" s="2">
        <v>14</v>
      </c>
      <c r="B15" s="8" t="s">
        <v>92</v>
      </c>
      <c r="C15" s="25"/>
      <c r="D15" s="32">
        <v>92</v>
      </c>
      <c r="E15" s="33"/>
      <c r="F15" s="38">
        <f>IF(ISBLANK(D15),"",RANK($D15,$D$5:$D$24)+SUMPRODUCT(($D$5:$D$24=D15)*(E15&lt;$E$5:$E$24)))</f>
        <v>2</v>
      </c>
      <c r="G15" s="38">
        <f>IF(ISBLANK(D15),"",IF($F15=1,20,IF($F15=2,18,IF($F15=3,16,IF($F15=4,15,IF($F15=5,14,IF($F15=6,13,IF($F15=7,12,IF($F15=8,11,IF($F15=9,10,IF($F15=10,9,IF($F15=11,8,IF($F15=12,7,IF($F15=13,6,IF($F15=14,5,IF($F15=15,4,IF($F15=16,3,IF($F15=17,2,IF($F15&gt;=18,1,IF($F15=""," "))))))))))))))))))))</f>
        <v>18</v>
      </c>
      <c r="H15" s="32">
        <v>44</v>
      </c>
      <c r="I15" s="33">
        <v>0</v>
      </c>
      <c r="J15" s="38">
        <f>IF(ISBLANK(H15),"",RANK($H15,$H$5:$H$24)+SUMPRODUCT(($H$5:$H$24=H15)*(I15&lt;$I$5:$I$24)))</f>
        <v>17</v>
      </c>
      <c r="K15" s="38">
        <f>IF(ISBLANK(H15),"",IF($J15=1,20,IF($J15=2,18,IF($J15=3,16,IF($J15=4,15,IF($J15=5,14,IF($J15=6,13,IF($J15=7,12,IF($J15=8,11,IF($J15=9,10,IF($J15=10,9,IF($J15=11,8,IF($J15=12,7,IF($J15=13,6,IF($J15=14,5,IF($J15=15,4,IF($J15=16,3,IF($J15=17,2,IF($J15&gt;=18,1,)))))))))))))))))))</f>
        <v>2</v>
      </c>
      <c r="L15" s="32">
        <v>54</v>
      </c>
      <c r="M15" s="33">
        <v>0</v>
      </c>
      <c r="N15" s="38">
        <f>IF(ISBLANK(L15),"",RANK($L15,$L$5:$L$24)+SUMPRODUCT(($L$5:$L$24=L15)*(M15&lt;$M$5:$M$24)))</f>
        <v>14</v>
      </c>
      <c r="O15" s="57">
        <f>IF(ISBLANK(L15),"",IF($N15=1,20,IF($N15=2,18,IF($N15=3,16,IF($N15=4,15,IF($N15=5,14,IF($N15=6,13,IF($N15=7,12,IF($N15=8,11,IF($N15=9,10,IF($N15=10,9,IF($N15=11,8,IF($N15=12,7,IF($N15=13,6,IF($N15=14,5,IF($N15=15,4,IF($N15=16,3,IF($N15=17,2,IF($N15&gt;=18,1,IF($N15=""," "))))))))))))))))))))</f>
        <v>5</v>
      </c>
      <c r="P15" s="59">
        <f>IF(SUM(D15,H15,L15)=0,"",SUM(D15,H15,L15))</f>
        <v>190</v>
      </c>
      <c r="Q15" s="38">
        <f>IF(ISBLANK(L15),"",SUM(G15,K15,O15))</f>
        <v>25</v>
      </c>
      <c r="R15" s="38">
        <f>IF(ISBLANK(L15),"",RANK($Q15,$Q$5:$Q$24))</f>
        <v>11</v>
      </c>
    </row>
    <row r="16" spans="1:18" ht="15.75" x14ac:dyDescent="0.25">
      <c r="A16" s="2">
        <v>9</v>
      </c>
      <c r="B16" s="8" t="s">
        <v>89</v>
      </c>
      <c r="C16" s="25"/>
      <c r="D16" s="32">
        <v>74</v>
      </c>
      <c r="E16" s="33"/>
      <c r="F16" s="38">
        <f>IF(ISBLANK(D16),"",RANK($D16,$D$5:$D$24)+SUMPRODUCT(($D$5:$D$24=D16)*(E16&lt;$E$5:$E$24)))</f>
        <v>14</v>
      </c>
      <c r="G16" s="38">
        <f>IF(ISBLANK(D16),"",IF($F16=1,20,IF($F16=2,18,IF($F16=3,16,IF($F16=4,15,IF($F16=5,14,IF($F16=6,13,IF($F16=7,12,IF($F16=8,11,IF($F16=9,10,IF($F16=10,9,IF($F16=11,8,IF($F16=12,7,IF($F16=13,6,IF($F16=14,5,IF($F16=15,4,IF($F16=16,3,IF($F16=17,2,IF($F16&gt;=18,1,IF($F16=""," "))))))))))))))))))))</f>
        <v>5</v>
      </c>
      <c r="H16" s="32">
        <v>61</v>
      </c>
      <c r="I16" s="33"/>
      <c r="J16" s="38">
        <f>IF(ISBLANK(H16),"",RANK($H16,$H$5:$H$24)+SUMPRODUCT(($H$5:$H$24=H16)*(I16&lt;$I$5:$I$24)))</f>
        <v>11</v>
      </c>
      <c r="K16" s="38">
        <f>IF(ISBLANK(H16),"",IF($J16=1,20,IF($J16=2,18,IF($J16=3,16,IF($J16=4,15,IF($J16=5,14,IF($J16=6,13,IF($J16=7,12,IF($J16=8,11,IF($J16=9,10,IF($J16=10,9,IF($J16=11,8,IF($J16=12,7,IF($J16=13,6,IF($J16=14,5,IF($J16=15,4,IF($J16=16,3,IF($J16=17,2,IF($J16&gt;=18,1,)))))))))))))))))))</f>
        <v>8</v>
      </c>
      <c r="L16" s="32">
        <v>71</v>
      </c>
      <c r="M16" s="33"/>
      <c r="N16" s="38">
        <f>IF(ISBLANK(L16),"",RANK($L16,$L$5:$L$24)+SUMPRODUCT(($L$5:$L$24=L16)*(M16&lt;$M$5:$M$24)))</f>
        <v>8</v>
      </c>
      <c r="O16" s="57">
        <f>IF(ISBLANK(L16),"",IF($N16=1,20,IF($N16=2,18,IF($N16=3,16,IF($N16=4,15,IF($N16=5,14,IF($N16=6,13,IF($N16=7,12,IF($N16=8,11,IF($N16=9,10,IF($N16=10,9,IF($N16=11,8,IF($N16=12,7,IF($N16=13,6,IF($N16=14,5,IF($N16=15,4,IF($N16=16,3,IF($N16=17,2,IF($N16&gt;=18,1,IF($N16=""," "))))))))))))))))))))</f>
        <v>11</v>
      </c>
      <c r="P16" s="59">
        <f>IF(SUM(D16,H16,L16)=0,"",SUM(D16,H16,L16))</f>
        <v>206</v>
      </c>
      <c r="Q16" s="38">
        <f>IF(ISBLANK(L16),"",SUM(G16,K16,O16))</f>
        <v>24</v>
      </c>
      <c r="R16" s="38">
        <f>IF(ISBLANK(L16),"",RANK($Q16,$Q$5:$Q$24))</f>
        <v>12</v>
      </c>
    </row>
    <row r="17" spans="1:18" ht="17.25" customHeight="1" x14ac:dyDescent="0.25">
      <c r="A17" s="2">
        <v>19</v>
      </c>
      <c r="B17" s="8" t="s">
        <v>95</v>
      </c>
      <c r="C17" s="25"/>
      <c r="D17" s="32">
        <v>84</v>
      </c>
      <c r="E17" s="33"/>
      <c r="F17" s="38">
        <f>IF(ISBLANK(D17),"",RANK($D17,$D$5:$D$24)+SUMPRODUCT(($D$5:$D$24=D17)*(E17&lt;$E$5:$E$24)))</f>
        <v>7</v>
      </c>
      <c r="G17" s="38">
        <f>IF(ISBLANK(D17),"",IF($F17=1,20,IF($F17=2,18,IF($F17=3,16,IF($F17=4,15,IF($F17=5,14,IF($F17=6,13,IF($F17=7,12,IF($F17=8,11,IF($F17=9,10,IF($F17=10,9,IF($F17=11,8,IF($F17=12,7,IF($F17=13,6,IF($F17=14,5,IF($F17=15,4,IF($F17=16,3,IF($F17=17,2,IF($F17&gt;=18,1,IF($F17=""," "))))))))))))))))))))</f>
        <v>12</v>
      </c>
      <c r="H17" s="32">
        <v>44</v>
      </c>
      <c r="I17" s="33">
        <v>1</v>
      </c>
      <c r="J17" s="38">
        <f>IF(ISBLANK(H17),"",RANK($H17,$H$5:$H$24)+SUMPRODUCT(($H$5:$H$24=H17)*(I17&lt;$I$5:$I$24)))</f>
        <v>16</v>
      </c>
      <c r="K17" s="38">
        <f>IF(ISBLANK(H17),"",IF($J17=1,20,IF($J17=2,18,IF($J17=3,16,IF($J17=4,15,IF($J17=5,14,IF($J17=6,13,IF($J17=7,12,IF($J17=8,11,IF($J17=9,10,IF($J17=10,9,IF($J17=11,8,IF($J17=12,7,IF($J17=13,6,IF($J17=14,5,IF($J17=15,4,IF($J17=16,3,IF($J17=17,2,IF($J17&gt;=18,1,)))))))))))))))))))</f>
        <v>3</v>
      </c>
      <c r="L17" s="32">
        <v>36</v>
      </c>
      <c r="M17" s="33"/>
      <c r="N17" s="38">
        <f>IF(ISBLANK(L17),"",RANK($L17,$L$5:$L$24)+SUMPRODUCT(($L$5:$L$24=L17)*(M17&lt;$M$5:$M$24)))</f>
        <v>19</v>
      </c>
      <c r="O17" s="57">
        <f>IF(ISBLANK(L17),"",IF($N17=1,20,IF($N17=2,18,IF($N17=3,16,IF($N17=4,15,IF($N17=5,14,IF($N17=6,13,IF($N17=7,12,IF($N17=8,11,IF($N17=9,10,IF($N17=10,9,IF($N17=11,8,IF($N17=12,7,IF($N17=13,6,IF($N17=14,5,IF($N17=15,4,IF($N17=16,3,IF($N17=17,2,IF($N17&gt;=18,1,IF($N17=""," "))))))))))))))))))))</f>
        <v>1</v>
      </c>
      <c r="P17" s="59">
        <f>IF(SUM(D17,H17,L17)=0,"",SUM(D17,H17,L17))</f>
        <v>164</v>
      </c>
      <c r="Q17" s="38">
        <f>IF(ISBLANK(L17),"",SUM(G17,K17,O17))</f>
        <v>16</v>
      </c>
      <c r="R17" s="38">
        <f>IF(ISBLANK(L17),"",RANK($Q17,$Q$5:$Q$24))</f>
        <v>13</v>
      </c>
    </row>
    <row r="18" spans="1:18" ht="15.75" x14ac:dyDescent="0.25">
      <c r="A18" s="2">
        <v>18</v>
      </c>
      <c r="B18" s="8" t="s">
        <v>94</v>
      </c>
      <c r="C18" s="25"/>
      <c r="D18" s="32">
        <v>51</v>
      </c>
      <c r="E18" s="33"/>
      <c r="F18" s="38">
        <f>IF(ISBLANK(D18),"",RANK($D18,$D$5:$D$24)+SUMPRODUCT(($D$5:$D$24=D18)*(E18&lt;$E$5:$E$24)))</f>
        <v>18</v>
      </c>
      <c r="G18" s="38">
        <f>IF(ISBLANK(D18),"",IF($F18=1,20,IF($F18=2,18,IF($F18=3,16,IF($F18=4,15,IF($F18=5,14,IF($F18=6,13,IF($F18=7,12,IF($F18=8,11,IF($F18=9,10,IF($F18=10,9,IF($F18=11,8,IF($F18=12,7,IF($F18=13,6,IF($F18=14,5,IF($F18=15,4,IF($F18=16,3,IF($F18=17,2,IF($F18&gt;=18,1,IF($F18=""," "))))))))))))))))))))</f>
        <v>1</v>
      </c>
      <c r="H18" s="32">
        <v>66</v>
      </c>
      <c r="I18" s="33"/>
      <c r="J18" s="38">
        <f>IF(ISBLANK(H18),"",RANK($H18,$H$5:$H$24)+SUMPRODUCT(($H$5:$H$24=H18)*(I18&lt;$I$5:$I$24)))</f>
        <v>8</v>
      </c>
      <c r="K18" s="38">
        <f>IF(ISBLANK(H18),"",IF($J18=1,20,IF($J18=2,18,IF($J18=3,16,IF($J18=4,15,IF($J18=5,14,IF($J18=6,13,IF($J18=7,12,IF($J18=8,11,IF($J18=9,10,IF($J18=10,9,IF($J18=11,8,IF($J18=12,7,IF($J18=13,6,IF($J18=14,5,IF($J18=15,4,IF($J18=16,3,IF($J18=17,2,IF($J18&gt;=18,1,)))))))))))))))))))</f>
        <v>11</v>
      </c>
      <c r="L18" s="32">
        <v>40</v>
      </c>
      <c r="M18" s="33"/>
      <c r="N18" s="38">
        <f>IF(ISBLANK(L18),"",RANK($L18,$L$5:$L$24)+SUMPRODUCT(($L$5:$L$24=L18)*(M18&lt;$M$5:$M$24)))</f>
        <v>18</v>
      </c>
      <c r="O18" s="57">
        <f>IF(ISBLANK(L18),"",IF($N18=1,20,IF($N18=2,18,IF($N18=3,16,IF($N18=4,15,IF($N18=5,14,IF($N18=6,13,IF($N18=7,12,IF($N18=8,11,IF($N18=9,10,IF($N18=10,9,IF($N18=11,8,IF($N18=12,7,IF($N18=13,6,IF($N18=14,5,IF($N18=15,4,IF($N18=16,3,IF($N18=17,2,IF($N18&gt;=18,1,IF($N18=""," "))))))))))))))))))))</f>
        <v>1</v>
      </c>
      <c r="P18" s="59">
        <f>IF(SUM(D18,H18,L18)=0,"",SUM(D18,H18,L18))</f>
        <v>157</v>
      </c>
      <c r="Q18" s="38">
        <f>IF(ISBLANK(L18),"",SUM(G18,K18,O18))</f>
        <v>13</v>
      </c>
      <c r="R18" s="38">
        <f>IF(ISBLANK(L18),"",RANK($Q18,$Q$5:$Q$24))</f>
        <v>14</v>
      </c>
    </row>
    <row r="19" spans="1:18" ht="15.75" x14ac:dyDescent="0.25">
      <c r="A19" s="2">
        <v>13</v>
      </c>
      <c r="B19" s="8" t="s">
        <v>91</v>
      </c>
      <c r="C19" s="25"/>
      <c r="D19" s="32">
        <v>56</v>
      </c>
      <c r="E19" s="33"/>
      <c r="F19" s="38">
        <f>IF(ISBLANK(D19),"",RANK($D19,$D$5:$D$24)+SUMPRODUCT(($D$5:$D$24=D19)*(E19&lt;$E$5:$E$24)))</f>
        <v>17</v>
      </c>
      <c r="G19" s="38">
        <f>IF(ISBLANK(D19),"",IF($F19=1,20,IF($F19=2,18,IF($F19=3,16,IF($F19=4,15,IF($F19=5,14,IF($F19=6,13,IF($F19=7,12,IF($F19=8,11,IF($F19=9,10,IF($F19=10,9,IF($F19=11,8,IF($F19=12,7,IF($F19=13,6,IF($F19=14,5,IF($F19=15,4,IF($F19=16,3,IF($F19=17,2,IF($F19&gt;=18,1,IF($F19=""," "))))))))))))))))))))</f>
        <v>2</v>
      </c>
      <c r="H19" s="32">
        <v>56</v>
      </c>
      <c r="I19" s="33"/>
      <c r="J19" s="38">
        <f>IF(ISBLANK(H19),"",RANK($H19,$H$5:$H$24)+SUMPRODUCT(($H$5:$H$24=H19)*(I19&lt;$I$5:$I$24)))</f>
        <v>14</v>
      </c>
      <c r="K19" s="38">
        <f>IF(ISBLANK(H19),"",IF($J19=1,20,IF($J19=2,18,IF($J19=3,16,IF($J19=4,15,IF($J19=5,14,IF($J19=6,13,IF($J19=7,12,IF($J19=8,11,IF($J19=9,10,IF($J19=10,9,IF($J19=11,8,IF($J19=12,7,IF($J19=13,6,IF($J19=14,5,IF($J19=15,4,IF($J19=16,3,IF($J19=17,2,IF($J19&gt;=18,1,)))))))))))))))))))</f>
        <v>5</v>
      </c>
      <c r="L19" s="32">
        <v>54</v>
      </c>
      <c r="M19" s="33">
        <v>1</v>
      </c>
      <c r="N19" s="38">
        <f>IF(ISBLANK(L19),"",RANK($L19,$L$5:$L$24)+SUMPRODUCT(($L$5:$L$24=L19)*(M19&lt;$M$5:$M$24)))</f>
        <v>13</v>
      </c>
      <c r="O19" s="57">
        <f>IF(ISBLANK(L19),"",IF($N19=1,20,IF($N19=2,18,IF($N19=3,16,IF($N19=4,15,IF($N19=5,14,IF($N19=6,13,IF($N19=7,12,IF($N19=8,11,IF($N19=9,10,IF($N19=10,9,IF($N19=11,8,IF($N19=12,7,IF($N19=13,6,IF($N19=14,5,IF($N19=15,4,IF($N19=16,3,IF($N19=17,2,IF($N19&gt;=18,1,IF($N19=""," "))))))))))))))))))))</f>
        <v>6</v>
      </c>
      <c r="P19" s="59">
        <f>IF(SUM(D19,H19,L19)=0,"",SUM(D19,H19,L19))</f>
        <v>166</v>
      </c>
      <c r="Q19" s="38">
        <f>IF(ISBLANK(L19),"",SUM(G19,K19,O19))</f>
        <v>13</v>
      </c>
      <c r="R19" s="38">
        <v>15</v>
      </c>
    </row>
    <row r="20" spans="1:18" ht="15.75" x14ac:dyDescent="0.25">
      <c r="A20" s="2">
        <v>11</v>
      </c>
      <c r="B20" s="8" t="s">
        <v>59</v>
      </c>
      <c r="C20" s="25"/>
      <c r="D20" s="32">
        <v>71</v>
      </c>
      <c r="E20" s="33"/>
      <c r="F20" s="38">
        <f>IF(ISBLANK(D20),"",RANK($D20,$D$5:$D$24)+SUMPRODUCT(($D$5:$D$24=D20)*(E20&lt;$E$5:$E$24)))</f>
        <v>15</v>
      </c>
      <c r="G20" s="38">
        <f>IF(ISBLANK(D20),"",IF($F20=1,20,IF($F20=2,18,IF($F20=3,16,IF($F20=4,15,IF($F20=5,14,IF($F20=6,13,IF($F20=7,12,IF($F20=8,11,IF($F20=9,10,IF($F20=10,9,IF($F20=11,8,IF($F20=12,7,IF($F20=13,6,IF($F20=14,5,IF($F20=15,4,IF($F20=16,3,IF($F20=17,2,IF($F20&gt;=18,1,IF($F20=""," "))))))))))))))))))))</f>
        <v>4</v>
      </c>
      <c r="H20" s="32">
        <v>27</v>
      </c>
      <c r="I20" s="33"/>
      <c r="J20" s="38">
        <f>IF(ISBLANK(H20),"",RANK($H20,$H$5:$H$24)+SUMPRODUCT(($H$5:$H$24=H20)*(I20&lt;$I$5:$I$24)))</f>
        <v>19</v>
      </c>
      <c r="K20" s="38">
        <f>IF(ISBLANK(H20),"",IF($J20=1,20,IF($J20=2,18,IF($J20=3,16,IF($J20=4,15,IF($J20=5,14,IF($J20=6,13,IF($J20=7,12,IF($J20=8,11,IF($J20=9,10,IF($J20=10,9,IF($J20=11,8,IF($J20=12,7,IF($J20=13,6,IF($J20=14,5,IF($J20=15,4,IF($J20=16,3,IF($J20=17,2,IF($J20&gt;=18,1,)))))))))))))))))))</f>
        <v>1</v>
      </c>
      <c r="L20" s="32">
        <v>61</v>
      </c>
      <c r="M20" s="33"/>
      <c r="N20" s="38">
        <f>IF(ISBLANK(L20),"",RANK($L20,$L$5:$L$24)+SUMPRODUCT(($L$5:$L$24=L20)*(M20&lt;$M$5:$M$24)))</f>
        <v>11</v>
      </c>
      <c r="O20" s="57">
        <f>IF(ISBLANK(L20),"",IF($N20=1,20,IF($N20=2,18,IF($N20=3,16,IF($N20=4,15,IF($N20=5,14,IF($N20=6,13,IF($N20=7,12,IF($N20=8,11,IF($N20=9,10,IF($N20=10,9,IF($N20=11,8,IF($N20=12,7,IF($N20=13,6,IF($N20=14,5,IF($N20=15,4,IF($N20=16,3,IF($N20=17,2,IF($N20&gt;=18,1,IF($N20=""," "))))))))))))))))))))</f>
        <v>8</v>
      </c>
      <c r="P20" s="59">
        <f>IF(SUM(D20,H20,L20)=0,"",SUM(D20,H20,L20))</f>
        <v>159</v>
      </c>
      <c r="Q20" s="38">
        <f>IF(ISBLANK(L20),"",SUM(G20,K20,O20))</f>
        <v>13</v>
      </c>
      <c r="R20" s="38">
        <v>16</v>
      </c>
    </row>
    <row r="21" spans="1:18" ht="15.75" x14ac:dyDescent="0.25">
      <c r="A21" s="2">
        <v>15</v>
      </c>
      <c r="B21" s="8" t="s">
        <v>32</v>
      </c>
      <c r="C21" s="25"/>
      <c r="D21" s="32">
        <v>49</v>
      </c>
      <c r="E21" s="33">
        <v>1</v>
      </c>
      <c r="F21" s="38">
        <f>IF(ISBLANK(D21),"",RANK($D21,$D$5:$D$24)+SUMPRODUCT(($D$5:$D$24=D21)*(E21&lt;$E$5:$E$24)))</f>
        <v>19</v>
      </c>
      <c r="G21" s="38">
        <f>IF(ISBLANK(D21),"",IF($F21=1,20,IF($F21=2,18,IF($F21=3,16,IF($F21=4,15,IF($F21=5,14,IF($F21=6,13,IF($F21=7,12,IF($F21=8,11,IF($F21=9,10,IF($F21=10,9,IF($F21=11,8,IF($F21=12,7,IF($F21=13,6,IF($F21=14,5,IF($F21=15,4,IF($F21=16,3,IF($F21=17,2,IF($F21&gt;=18,1,IF($F21=""," "))))))))))))))))))))</f>
        <v>1</v>
      </c>
      <c r="H21" s="32">
        <v>58</v>
      </c>
      <c r="I21" s="33"/>
      <c r="J21" s="38">
        <f>IF(ISBLANK(H21),"",RANK($H21,$H$5:$H$24)+SUMPRODUCT(($H$5:$H$24=H21)*(I21&lt;$I$5:$I$24)))</f>
        <v>13</v>
      </c>
      <c r="K21" s="38">
        <f>IF(ISBLANK(H21),"",IF($J21=1,20,IF($J21=2,18,IF($J21=3,16,IF($J21=4,15,IF($J21=5,14,IF($J21=6,13,IF($J21=7,12,IF($J21=8,11,IF($J21=9,10,IF($J21=10,9,IF($J21=11,8,IF($J21=12,7,IF($J21=13,6,IF($J21=14,5,IF($J21=15,4,IF($J21=16,3,IF($J21=17,2,IF($J21&gt;=18,1,)))))))))))))))))))</f>
        <v>6</v>
      </c>
      <c r="L21" s="32">
        <v>50</v>
      </c>
      <c r="M21" s="33">
        <v>1</v>
      </c>
      <c r="N21" s="38">
        <f>IF(ISBLANK(L21),"",RANK($L21,$L$5:$L$24)+SUMPRODUCT(($L$5:$L$24=L21)*(M21&lt;$M$5:$M$24)))</f>
        <v>16</v>
      </c>
      <c r="O21" s="57">
        <f>IF(ISBLANK(L21),"",IF($N21=1,20,IF($N21=2,18,IF($N21=3,16,IF($N21=4,15,IF($N21=5,14,IF($N21=6,13,IF($N21=7,12,IF($N21=8,11,IF($N21=9,10,IF($N21=10,9,IF($N21=11,8,IF($N21=12,7,IF($N21=13,6,IF($N21=14,5,IF($N21=15,4,IF($N21=16,3,IF($N21=17,2,IF($N21&gt;=18,1,IF($N21=""," "))))))))))))))))))))</f>
        <v>3</v>
      </c>
      <c r="P21" s="59">
        <f>IF(SUM(D21,H21,L21)=0,"",SUM(D21,H21,L21))</f>
        <v>157</v>
      </c>
      <c r="Q21" s="38">
        <f>IF(ISBLANK(L21),"",SUM(G21,K21,O21))</f>
        <v>10</v>
      </c>
      <c r="R21" s="38">
        <f>IF(ISBLANK(L21),"",RANK($Q21,$Q$5:$Q$24))</f>
        <v>17</v>
      </c>
    </row>
    <row r="22" spans="1:18" ht="15.75" x14ac:dyDescent="0.25">
      <c r="A22" s="2">
        <v>16</v>
      </c>
      <c r="B22" s="8" t="s">
        <v>34</v>
      </c>
      <c r="C22" s="25"/>
      <c r="D22" s="32">
        <v>69</v>
      </c>
      <c r="E22" s="33"/>
      <c r="F22" s="38">
        <f>IF(ISBLANK(D22),"",RANK($D22,$D$5:$D$24)+SUMPRODUCT(($D$5:$D$24=D22)*(E22&lt;$E$5:$E$24)))</f>
        <v>16</v>
      </c>
      <c r="G22" s="38">
        <f>IF(ISBLANK(D22),"",IF($F22=1,20,IF($F22=2,18,IF($F22=3,16,IF($F22=4,15,IF($F22=5,14,IF($F22=6,13,IF($F22=7,12,IF($F22=8,11,IF($F22=9,10,IF($F22=10,9,IF($F22=11,8,IF($F22=12,7,IF($F22=13,6,IF($F22=14,5,IF($F22=15,4,IF($F22=16,3,IF($F22=17,2,IF($F22&gt;=18,1,IF($F22=""," "))))))))))))))))))))</f>
        <v>3</v>
      </c>
      <c r="H22" s="32">
        <v>49</v>
      </c>
      <c r="I22" s="33"/>
      <c r="J22" s="38">
        <f>IF(ISBLANK(H22),"",RANK($H22,$H$5:$H$24)+SUMPRODUCT(($H$5:$H$24=H22)*(I22&lt;$I$5:$I$24)))</f>
        <v>15</v>
      </c>
      <c r="K22" s="38">
        <f>IF(ISBLANK(H22),"",IF($J22=1,20,IF($J22=2,18,IF($J22=3,16,IF($J22=4,15,IF($J22=5,14,IF($J22=6,13,IF($J22=7,12,IF($J22=8,11,IF($J22=9,10,IF($J22=10,9,IF($J22=11,8,IF($J22=12,7,IF($J22=13,6,IF($J22=14,5,IF($J22=15,4,IF($J22=16,3,IF($J22=17,2,IF($J22&gt;=18,1,)))))))))))))))))))</f>
        <v>4</v>
      </c>
      <c r="L22" s="32">
        <v>50</v>
      </c>
      <c r="M22" s="33">
        <v>0</v>
      </c>
      <c r="N22" s="38">
        <f>IF(ISBLANK(L22),"",RANK($L22,$L$5:$L$24)+SUMPRODUCT(($L$5:$L$24=L22)*(M22&lt;$M$5:$M$24)))</f>
        <v>17</v>
      </c>
      <c r="O22" s="57">
        <f>IF(ISBLANK(L22),"",IF($N22=1,20,IF($N22=2,18,IF($N22=3,16,IF($N22=4,15,IF($N22=5,14,IF($N22=6,13,IF($N22=7,12,IF($N22=8,11,IF($N22=9,10,IF($N22=10,9,IF($N22=11,8,IF($N22=12,7,IF($N22=13,6,IF($N22=14,5,IF($N22=15,4,IF($N22=16,3,IF($N22=17,2,IF($N22&gt;=18,1,IF($N22=""," "))))))))))))))))))))</f>
        <v>2</v>
      </c>
      <c r="P22" s="59">
        <f>IF(SUM(D22,H22,L22)=0,"",SUM(D22,H22,L22))</f>
        <v>168</v>
      </c>
      <c r="Q22" s="38">
        <f>IF(ISBLANK(L22),"",SUM(G22,K22,O22))</f>
        <v>9</v>
      </c>
      <c r="R22" s="38">
        <f>IF(ISBLANK(L22),"",RANK($Q22,$Q$5:$Q$24))</f>
        <v>18</v>
      </c>
    </row>
    <row r="23" spans="1:18" ht="15.75" x14ac:dyDescent="0.25">
      <c r="A23" s="2">
        <v>20</v>
      </c>
      <c r="B23" s="8" t="s">
        <v>58</v>
      </c>
      <c r="C23" s="25"/>
      <c r="D23" s="32">
        <v>76</v>
      </c>
      <c r="E23" s="33"/>
      <c r="F23" s="38">
        <f>IF(ISBLANK(D23),"",RANK($D23,$D$5:$D$24)+SUMPRODUCT(($D$5:$D$24=D23)*(E23&lt;$E$5:$E$24)))</f>
        <v>13</v>
      </c>
      <c r="G23" s="38">
        <f>IF(ISBLANK(D23),"",IF($F23=1,20,IF($F23=2,18,IF($F23=3,16,IF($F23=4,15,IF($F23=5,14,IF($F23=6,13,IF($F23=7,12,IF($F23=8,11,IF($F23=9,10,IF($F23=10,9,IF($F23=11,8,IF($F23=12,7,IF($F23=13,6,IF($F23=14,5,IF($F23=15,4,IF($F23=16,3,IF($F23=17,2,IF($F23&gt;=18,1,IF($F23=""," "))))))))))))))))))))</f>
        <v>6</v>
      </c>
      <c r="H23" s="32">
        <v>11</v>
      </c>
      <c r="I23" s="33"/>
      <c r="J23" s="38">
        <f>IF(ISBLANK(H23),"",RANK($H23,$H$5:$H$24)+SUMPRODUCT(($H$5:$H$24=H23)*(I23&lt;$I$5:$I$24)))</f>
        <v>20</v>
      </c>
      <c r="K23" s="38">
        <f>IF(ISBLANK(H23),"",IF($J23=1,20,IF($J23=2,18,IF($J23=3,16,IF($J23=4,15,IF($J23=5,14,IF($J23=6,13,IF($J23=7,12,IF($J23=8,11,IF($J23=9,10,IF($J23=10,9,IF($J23=11,8,IF($J23=12,7,IF($J23=13,6,IF($J23=14,5,IF($J23=15,4,IF($J23=16,3,IF($J23=17,2,IF($J23&gt;=18,1,)))))))))))))))))))</f>
        <v>1</v>
      </c>
      <c r="L23" s="32">
        <v>24</v>
      </c>
      <c r="M23" s="33"/>
      <c r="N23" s="38">
        <f>IF(ISBLANK(L23),"",RANK($L23,$L$5:$L$24)+SUMPRODUCT(($L$5:$L$24=L23)*(M23&lt;$M$5:$M$24)))</f>
        <v>20</v>
      </c>
      <c r="O23" s="57">
        <f>IF(ISBLANK(L23),"",IF($N23=1,20,IF($N23=2,18,IF($N23=3,16,IF($N23=4,15,IF($N23=5,14,IF($N23=6,13,IF($N23=7,12,IF($N23=8,11,IF($N23=9,10,IF($N23=10,9,IF($N23=11,8,IF($N23=12,7,IF($N23=13,6,IF($N23=14,5,IF($N23=15,4,IF($N23=16,3,IF($N23=17,2,IF($N23&gt;=18,1,IF($N23=""," "))))))))))))))))))))</f>
        <v>1</v>
      </c>
      <c r="P23" s="59">
        <f>IF(SUM(D23,H23,L23)=0,"",SUM(D23,H23,L23))</f>
        <v>111</v>
      </c>
      <c r="Q23" s="38">
        <f>IF(ISBLANK(L23),"",SUM(G23,K23,O23))</f>
        <v>8</v>
      </c>
      <c r="R23" s="38">
        <f>IF(ISBLANK(L23),"",RANK($Q23,$Q$5:$Q$24))</f>
        <v>19</v>
      </c>
    </row>
    <row r="24" spans="1:18" ht="15.75" x14ac:dyDescent="0.25">
      <c r="A24" s="2">
        <v>17</v>
      </c>
      <c r="B24" s="8" t="s">
        <v>93</v>
      </c>
      <c r="C24" s="25"/>
      <c r="D24" s="32">
        <v>49</v>
      </c>
      <c r="E24" s="33">
        <v>0</v>
      </c>
      <c r="F24" s="38">
        <f>IF(ISBLANK(D24),"",RANK($D24,$D$5:$D$24)+SUMPRODUCT(($D$5:$D$24=D24)*(E24&lt;$E$5:$E$24)))</f>
        <v>20</v>
      </c>
      <c r="G24" s="38">
        <f>IF(ISBLANK(D24),"",IF($F24=1,20,IF($F24=2,18,IF($F24=3,16,IF($F24=4,15,IF($F24=5,14,IF($F24=6,13,IF($F24=7,12,IF($F24=8,11,IF($F24=9,10,IF($F24=10,9,IF($F24=11,8,IF($F24=12,7,IF($F24=13,6,IF($F24=14,5,IF($F24=15,4,IF($F24=16,3,IF($F24=17,2,IF($F24&gt;=18,1,IF($F24=""," "))))))))))))))))))))</f>
        <v>1</v>
      </c>
      <c r="H24" s="32">
        <v>28</v>
      </c>
      <c r="I24" s="33"/>
      <c r="J24" s="38">
        <f>IF(ISBLANK(H24),"",RANK($H24,$H$5:$H$24)+SUMPRODUCT(($H$5:$H$24=H24)*(I24&lt;$I$5:$I$24)))</f>
        <v>18</v>
      </c>
      <c r="K24" s="38">
        <f>IF(ISBLANK(H24),"",IF($J24=1,20,IF($J24=2,18,IF($J24=3,16,IF($J24=4,15,IF($J24=5,14,IF($J24=6,13,IF($J24=7,12,IF($J24=8,11,IF($J24=9,10,IF($J24=10,9,IF($J24=11,8,IF($J24=12,7,IF($J24=13,6,IF($J24=14,5,IF($J24=15,4,IF($J24=16,3,IF($J24=17,2,IF($J24&gt;=18,1,)))))))))))))))))))</f>
        <v>1</v>
      </c>
      <c r="L24" s="32">
        <v>50</v>
      </c>
      <c r="M24" s="33">
        <v>2</v>
      </c>
      <c r="N24" s="38">
        <f>IF(ISBLANK(L24),"",RANK($L24,$L$5:$L$24)+SUMPRODUCT(($L$5:$L$24=L24)*(M24&lt;$M$5:$M$24)))</f>
        <v>15</v>
      </c>
      <c r="O24" s="57">
        <f>IF(ISBLANK(L24),"",IF($N24=1,20,IF($N24=2,18,IF($N24=3,16,IF($N24=4,15,IF($N24=5,14,IF($N24=6,13,IF($N24=7,12,IF($N24=8,11,IF($N24=9,10,IF($N24=10,9,IF($N24=11,8,IF($N24=12,7,IF($N24=13,6,IF($N24=14,5,IF($N24=15,4,IF($N24=16,3,IF($N24=17,2,IF($N24&gt;=18,1,IF($N24=""," "))))))))))))))))))))</f>
        <v>4</v>
      </c>
      <c r="P24" s="59">
        <f>IF(SUM(D24,H24,L24)=0,"",SUM(D24,H24,L24))</f>
        <v>127</v>
      </c>
      <c r="Q24" s="38">
        <f>IF(ISBLANK(L24),"",SUM(G24,K24,O24))</f>
        <v>6</v>
      </c>
      <c r="R24" s="38">
        <f>IF(ISBLANK(L24),"",RANK($Q24,$Q$5:$Q$24))</f>
        <v>20</v>
      </c>
    </row>
  </sheetData>
  <conditionalFormatting sqref="F5:F24">
    <cfRule type="duplicateValues" dxfId="83" priority="134"/>
  </conditionalFormatting>
  <conditionalFormatting sqref="G5:G24">
    <cfRule type="duplicateValues" dxfId="82" priority="135"/>
  </conditionalFormatting>
  <conditionalFormatting sqref="J5:J24">
    <cfRule type="duplicateValues" dxfId="81" priority="136"/>
  </conditionalFormatting>
  <conditionalFormatting sqref="K5:K24">
    <cfRule type="duplicateValues" dxfId="80" priority="137"/>
  </conditionalFormatting>
  <conditionalFormatting sqref="N5:N24">
    <cfRule type="duplicateValues" dxfId="79" priority="138"/>
  </conditionalFormatting>
  <conditionalFormatting sqref="O5:O24">
    <cfRule type="duplicateValues" dxfId="78" priority="139"/>
  </conditionalFormatting>
  <conditionalFormatting sqref="P5:P24">
    <cfRule type="duplicateValues" dxfId="77" priority="140"/>
  </conditionalFormatting>
  <conditionalFormatting sqref="Q5:Q24">
    <cfRule type="duplicateValues" dxfId="76" priority="141"/>
  </conditionalFormatting>
  <conditionalFormatting sqref="R5:R24">
    <cfRule type="duplicateValues" dxfId="75" priority="142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R16"/>
  <sheetViews>
    <sheetView zoomScaleNormal="100" workbookViewId="0">
      <selection activeCell="L22" sqref="L22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25</v>
      </c>
      <c r="J2" s="10"/>
      <c r="K2" s="10"/>
      <c r="L2" s="10" t="s">
        <v>112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10</v>
      </c>
      <c r="B5" s="15" t="s">
        <v>19</v>
      </c>
      <c r="C5" s="24">
        <v>2002</v>
      </c>
      <c r="D5" s="32">
        <v>97</v>
      </c>
      <c r="E5" s="33">
        <v>7</v>
      </c>
      <c r="F5" s="38">
        <f>IF(ISBLANK(D5),"",RANK($D5,$D$5:$D$15)+SUMPRODUCT(($D$5:$D$15=D5)*(E5&lt;$E$5:$E$15)))</f>
        <v>1</v>
      </c>
      <c r="G5" s="38">
        <f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20</v>
      </c>
      <c r="H5" s="71">
        <v>95</v>
      </c>
      <c r="I5" s="72">
        <v>5</v>
      </c>
      <c r="J5" s="38">
        <f>IF(ISBLANK(H5),"",RANK($H5,$H$5:$H$15)+SUMPRODUCT(($H$5:$H$15=H5)*(I5&lt;$I$5:$I$15)))</f>
        <v>1</v>
      </c>
      <c r="K5" s="38">
        <f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71">
        <v>90</v>
      </c>
      <c r="M5" s="72">
        <v>3</v>
      </c>
      <c r="N5" s="38">
        <f>IF(ISBLANK(L5),"",RANK($L5,$L$5:$L$15)+SUMPRODUCT(($L$5:$L$15=L5)*(M5&lt;$M$5:$M$15)))</f>
        <v>1</v>
      </c>
      <c r="O5" s="57">
        <f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20</v>
      </c>
      <c r="P5" s="58">
        <f>IF(SUM(D5,H5,L5)=0,"",SUM(D5,H5,L5))</f>
        <v>282</v>
      </c>
      <c r="Q5" s="38">
        <f>IF(ISBLANK(L5),"",SUM(G5,K5,O5))</f>
        <v>60</v>
      </c>
      <c r="R5" s="38">
        <f>IF(ISBLANK(L5),"",RANK($Q5,$Q$5:$Q$15))</f>
        <v>1</v>
      </c>
    </row>
    <row r="6" spans="1:18" ht="15.75" x14ac:dyDescent="0.25">
      <c r="A6" s="2">
        <v>3</v>
      </c>
      <c r="B6" s="8" t="s">
        <v>27</v>
      </c>
      <c r="C6" s="25">
        <v>1974</v>
      </c>
      <c r="D6" s="32">
        <v>96</v>
      </c>
      <c r="E6" s="33">
        <v>7</v>
      </c>
      <c r="F6" s="38">
        <f>IF(ISBLANK(D6),"",RANK($D6,$D$5:$D$15)+SUMPRODUCT(($D$5:$D$15=D6)*(E6&lt;$E$5:$E$15)))</f>
        <v>2</v>
      </c>
      <c r="G6" s="38">
        <f>IF(ISBLANK(D6),"",IF($F6=1,20,IF($F6=2,18,IF($F6=3,16,IF($F6=4,15,IF($F6=5,14,IF($F6=6,13,IF($F6=7,12,IF($F6=8,11,IF($F6=9,10,IF($F6=10,9,IF($F6=11,8,IF($F6=12,7,IF($F6=13,6,IF($F6=14,5,IF($F6=15,4,IF($F6=16,3,IF($F6=17,2,IF($F6&gt;=18,1,IF($F6=""," "))))))))))))))))))))</f>
        <v>18</v>
      </c>
      <c r="H6" s="2">
        <v>95</v>
      </c>
      <c r="I6" s="64">
        <v>5</v>
      </c>
      <c r="J6" s="38">
        <f>IF(ISBLANK(H6),"",RANK($H6,$H$5:$H$15)+SUMPRODUCT(($H$5:$H$15=H6)*(I6&lt;$I$5:$I$15)))</f>
        <v>1</v>
      </c>
      <c r="K6" s="38">
        <f>IF(ISBLANK(H6),"",IF($J6=1,20,IF($J6=2,18,IF($J6=3,16,IF($J6=4,15,IF($J6=5,14,IF($J6=6,13,IF($J6=7,12,IF($J6=8,11,IF($J6=9,10,IF($J6=10,9,IF($J6=11,8,IF($J6=12,7,IF($J6=13,6,IF($J6=14,5,IF($J6=15,4,IF($J6=16,3,IF($J6=17,2,IF($J6&gt;=18,1,)))))))))))))))))))</f>
        <v>20</v>
      </c>
      <c r="L6" s="2">
        <v>83</v>
      </c>
      <c r="M6" s="64">
        <v>1</v>
      </c>
      <c r="N6" s="38">
        <f>IF(ISBLANK(L6),"",RANK($L6,$L$5:$L$15)+SUMPRODUCT(($L$5:$L$15=L6)*(M6&lt;$M$5:$M$15)))</f>
        <v>5</v>
      </c>
      <c r="O6" s="57">
        <f>IF(ISBLANK(L6),"",IF($N6=1,20,IF($N6=2,18,IF($N6=3,16,IF($N6=4,15,IF($N6=5,14,IF($N6=6,13,IF($N6=7,12,IF($N6=8,11,IF($N6=9,10,IF($N6=10,9,IF($N6=11,8,IF($N6=12,7,IF($N6=13,6,IF($N6=14,5,IF($N6=15,4,IF($N6=16,3,IF($N6=17,2,IF($N6&gt;=18,1,IF($N6=""," "))))))))))))))))))))</f>
        <v>14</v>
      </c>
      <c r="P6" s="59">
        <f>IF(SUM(D6,H6,L6)=0,"",SUM(D6,H6,L6))</f>
        <v>274</v>
      </c>
      <c r="Q6" s="38">
        <f>IF(ISBLANK(L6),"",SUM(G6,K6,O6))</f>
        <v>52</v>
      </c>
      <c r="R6" s="38">
        <f>IF(ISBLANK(L6),"",RANK($Q6,$Q$5:$Q$15))</f>
        <v>2</v>
      </c>
    </row>
    <row r="7" spans="1:18" ht="15.75" x14ac:dyDescent="0.25">
      <c r="A7" s="2">
        <v>5</v>
      </c>
      <c r="B7" s="8" t="s">
        <v>21</v>
      </c>
      <c r="C7" s="25">
        <v>1974</v>
      </c>
      <c r="D7" s="32">
        <v>96</v>
      </c>
      <c r="E7" s="33">
        <v>7</v>
      </c>
      <c r="F7" s="38">
        <f>IF(ISBLANK(D7),"",RANK($D7,$D$5:$D$15)+SUMPRODUCT(($D$5:$D$15=D7)*(E7&lt;$E$5:$E$15)))</f>
        <v>2</v>
      </c>
      <c r="G7" s="38">
        <f>IF(ISBLANK(D7),"",IF($F7=1,20,IF($F7=2,18,IF($F7=3,16,IF($F7=4,15,IF($F7=5,14,IF($F7=6,13,IF($F7=7,12,IF($F7=8,11,IF($F7=9,10,IF($F7=10,9,IF($F7=11,8,IF($F7=12,7,IF($F7=13,6,IF($F7=14,5,IF($F7=15,4,IF($F7=16,3,IF($F7=17,2,IF($F7&gt;=18,1,IF($F7=""," "))))))))))))))))))))</f>
        <v>18</v>
      </c>
      <c r="H7" s="2">
        <v>94</v>
      </c>
      <c r="I7" s="64">
        <v>5</v>
      </c>
      <c r="J7" s="38">
        <f>IF(ISBLANK(H7),"",RANK($H7,$H$5:$H$15)+SUMPRODUCT(($H$5:$H$15=H7)*(I7&lt;$I$5:$I$15)))</f>
        <v>3</v>
      </c>
      <c r="K7" s="38">
        <f>IF(ISBLANK(H7),"",IF($J7=1,20,IF($J7=2,18,IF($J7=3,16,IF($J7=4,15,IF($J7=5,14,IF($J7=6,13,IF($J7=7,12,IF($J7=8,11,IF($J7=9,10,IF($J7=10,9,IF($J7=11,8,IF($J7=12,7,IF($J7=13,6,IF($J7=14,5,IF($J7=15,4,IF($J7=16,3,IF($J7=17,2,IF($J7&gt;=18,1,)))))))))))))))))))</f>
        <v>16</v>
      </c>
      <c r="L7" s="2">
        <v>82</v>
      </c>
      <c r="M7" s="64">
        <v>1</v>
      </c>
      <c r="N7" s="38">
        <f>IF(ISBLANK(L7),"",RANK($L7,$L$5:$L$15)+SUMPRODUCT(($L$5:$L$15=L7)*(M7&lt;$M$5:$M$15)))</f>
        <v>7</v>
      </c>
      <c r="O7" s="57">
        <f>IF(ISBLANK(L7),"",IF($N7=1,20,IF($N7=2,18,IF($N7=3,16,IF($N7=4,15,IF($N7=5,14,IF($N7=6,13,IF($N7=7,12,IF($N7=8,11,IF($N7=9,10,IF($N7=10,9,IF($N7=11,8,IF($N7=12,7,IF($N7=13,6,IF($N7=14,5,IF($N7=15,4,IF($N7=16,3,IF($N7=17,2,IF($N7&gt;=18,1,IF($N7=""," "))))))))))))))))))))</f>
        <v>12</v>
      </c>
      <c r="P7" s="59">
        <f>IF(SUM(D7,H7,L7)=0,"",SUM(D7,H7,L7))</f>
        <v>272</v>
      </c>
      <c r="Q7" s="38">
        <f>IF(ISBLANK(L7),"",SUM(G7,K7,O7))</f>
        <v>46</v>
      </c>
      <c r="R7" s="38">
        <f>IF(ISBLANK(L7),"",RANK($Q7,$Q$5:$Q$15))</f>
        <v>3</v>
      </c>
    </row>
    <row r="8" spans="1:18" ht="15.75" x14ac:dyDescent="0.25">
      <c r="A8" s="2">
        <v>9</v>
      </c>
      <c r="B8" s="8" t="s">
        <v>15</v>
      </c>
      <c r="C8" s="25">
        <v>1998</v>
      </c>
      <c r="D8" s="32">
        <v>95</v>
      </c>
      <c r="E8" s="33">
        <v>6</v>
      </c>
      <c r="F8" s="38">
        <f>IF(ISBLANK(D8),"",RANK($D8,$D$5:$D$15)+SUMPRODUCT(($D$5:$D$15=D8)*(E8&lt;$E$5:$E$15)))</f>
        <v>5</v>
      </c>
      <c r="G8" s="38">
        <f>IF(ISBLANK(D8),"",IF($F8=1,20,IF($F8=2,18,IF($F8=3,16,IF($F8=4,15,IF($F8=5,14,IF($F8=6,13,IF($F8=7,12,IF($F8=8,11,IF($F8=9,10,IF($F8=10,9,IF($F8=11,8,IF($F8=12,7,IF($F8=13,6,IF($F8=14,5,IF($F8=15,4,IF($F8=16,3,IF($F8=17,2,IF($F8&gt;=18,1,IF($F8=""," "))))))))))))))))))))</f>
        <v>14</v>
      </c>
      <c r="H8" s="66">
        <v>93</v>
      </c>
      <c r="I8" s="67">
        <v>5</v>
      </c>
      <c r="J8" s="38">
        <f>IF(ISBLANK(H8),"",RANK($H8,$H$5:$H$15)+SUMPRODUCT(($H$5:$H$15=H8)*(I8&lt;$I$5:$I$15)))</f>
        <v>4</v>
      </c>
      <c r="K8" s="38">
        <f>IF(ISBLANK(H8),"",IF($J8=1,20,IF($J8=2,18,IF($J8=3,16,IF($J8=4,15,IF($J8=5,14,IF($J8=6,13,IF($J8=7,12,IF($J8=8,11,IF($J8=9,10,IF($J8=10,9,IF($J8=11,8,IF($J8=12,7,IF($J8=13,6,IF($J8=14,5,IF($J8=15,4,IF($J8=16,3,IF($J8=17,2,IF($J8&gt;=18,1,)))))))))))))))))))</f>
        <v>15</v>
      </c>
      <c r="L8" s="66">
        <v>83</v>
      </c>
      <c r="M8" s="67">
        <v>3</v>
      </c>
      <c r="N8" s="38">
        <f>IF(ISBLANK(L8),"",RANK($L8,$L$5:$L$15)+SUMPRODUCT(($L$5:$L$15=L8)*(M8&lt;$M$5:$M$15)))</f>
        <v>4</v>
      </c>
      <c r="O8" s="57">
        <f>IF(ISBLANK(L8),"",IF($N8=1,20,IF($N8=2,18,IF($N8=3,16,IF($N8=4,15,IF($N8=5,14,IF($N8=6,13,IF($N8=7,12,IF($N8=8,11,IF($N8=9,10,IF($N8=10,9,IF($N8=11,8,IF($N8=12,7,IF($N8=13,6,IF($N8=14,5,IF($N8=15,4,IF($N8=16,3,IF($N8=17,2,IF($N8&gt;=18,1,IF($N8=""," "))))))))))))))))))))</f>
        <v>15</v>
      </c>
      <c r="P8" s="59">
        <f>IF(SUM(D8,H8,L8)=0,"",SUM(D8,H8,L8))</f>
        <v>271</v>
      </c>
      <c r="Q8" s="38">
        <f>IF(ISBLANK(L8),"",SUM(G8,K8,O8))</f>
        <v>44</v>
      </c>
      <c r="R8" s="38">
        <f>IF(ISBLANK(L8),"",RANK($Q8,$Q$5:$Q$15))</f>
        <v>4</v>
      </c>
    </row>
    <row r="9" spans="1:18" ht="15.75" x14ac:dyDescent="0.25">
      <c r="A9" s="2">
        <v>8</v>
      </c>
      <c r="B9" s="8" t="s">
        <v>98</v>
      </c>
      <c r="C9" s="25">
        <v>1980</v>
      </c>
      <c r="D9" s="32">
        <v>95</v>
      </c>
      <c r="E9" s="33">
        <v>7</v>
      </c>
      <c r="F9" s="38">
        <f>IF(ISBLANK(D9),"",RANK($D9,$D$5:$D$15)+SUMPRODUCT(($D$5:$D$15=D9)*(E9&lt;$E$5:$E$15)))</f>
        <v>4</v>
      </c>
      <c r="G9" s="38">
        <f>IF(ISBLANK(D9),"",IF($F9=1,20,IF($F9=2,18,IF($F9=3,16,IF($F9=4,15,IF($F9=5,14,IF($F9=6,13,IF($F9=7,12,IF($F9=8,11,IF($F9=9,10,IF($F9=10,9,IF($F9=11,8,IF($F9=12,7,IF($F9=13,6,IF($F9=14,5,IF($F9=15,4,IF($F9=16,3,IF($F9=17,2,IF($F9&gt;=18,1,IF($F9=""," "))))))))))))))))))))</f>
        <v>15</v>
      </c>
      <c r="H9" s="66">
        <v>89</v>
      </c>
      <c r="I9" s="67">
        <v>2</v>
      </c>
      <c r="J9" s="38">
        <f>IF(ISBLANK(H9),"",RANK($H9,$H$5:$H$15)+SUMPRODUCT(($H$5:$H$15=H9)*(I9&lt;$I$5:$I$15)))</f>
        <v>6</v>
      </c>
      <c r="K9" s="38">
        <f>IF(ISBLANK(H9),"",IF($J9=1,20,IF($J9=2,18,IF($J9=3,16,IF($J9=4,15,IF($J9=5,14,IF($J9=6,13,IF($J9=7,12,IF($J9=8,11,IF($J9=9,10,IF($J9=10,9,IF($J9=11,8,IF($J9=12,7,IF($J9=13,6,IF($J9=14,5,IF($J9=15,4,IF($J9=16,3,IF($J9=17,2,IF($J9&gt;=18,1,)))))))))))))))))))</f>
        <v>13</v>
      </c>
      <c r="L9" s="66">
        <v>80</v>
      </c>
      <c r="M9" s="67">
        <v>1</v>
      </c>
      <c r="N9" s="38">
        <f>IF(ISBLANK(L9),"",RANK($L9,$L$5:$L$15)+SUMPRODUCT(($L$5:$L$15=L9)*(M9&lt;$M$5:$M$15)))</f>
        <v>8</v>
      </c>
      <c r="O9" s="57">
        <f>IF(ISBLANK(L9),"",IF($N9=1,20,IF($N9=2,18,IF($N9=3,16,IF($N9=4,15,IF($N9=5,14,IF($N9=6,13,IF($N9=7,12,IF($N9=8,11,IF($N9=9,10,IF($N9=10,9,IF($N9=11,8,IF($N9=12,7,IF($N9=13,6,IF($N9=14,5,IF($N9=15,4,IF($N9=16,3,IF($N9=17,2,IF($N9&gt;=18,1,IF($N9=""," "))))))))))))))))))))</f>
        <v>11</v>
      </c>
      <c r="P9" s="59">
        <f>IF(SUM(D9,H9,L9)=0,"",SUM(D9,H9,L9))</f>
        <v>264</v>
      </c>
      <c r="Q9" s="38">
        <f>IF(ISBLANK(L9),"",SUM(G9,K9,O9))</f>
        <v>39</v>
      </c>
      <c r="R9" s="38">
        <f>IF(ISBLANK(L9),"",RANK($Q9,$Q$5:$Q$15))</f>
        <v>5</v>
      </c>
    </row>
    <row r="10" spans="1:18" ht="15.75" x14ac:dyDescent="0.25">
      <c r="A10" s="2">
        <v>7</v>
      </c>
      <c r="B10" s="8" t="s">
        <v>55</v>
      </c>
      <c r="C10" s="25">
        <v>1980</v>
      </c>
      <c r="D10" s="32">
        <v>95</v>
      </c>
      <c r="E10" s="33">
        <v>5</v>
      </c>
      <c r="F10" s="38">
        <f>IF(ISBLANK(D10),"",RANK($D10,$D$5:$D$15)+SUMPRODUCT(($D$5:$D$15=D10)*(E10&lt;$E$5:$E$15)))</f>
        <v>6</v>
      </c>
      <c r="G10" s="38">
        <f>IF(ISBLANK(D10),"",IF($F10=1,20,IF($F10=2,18,IF($F10=3,16,IF($F10=4,15,IF($F10=5,14,IF($F10=6,13,IF($F10=7,12,IF($F10=8,11,IF($F10=9,10,IF($F10=10,9,IF($F10=11,8,IF($F10=12,7,IF($F10=13,6,IF($F10=14,5,IF($F10=15,4,IF($F10=16,3,IF($F10=17,2,IF($F10&gt;=18,1,IF($F10=""," "))))))))))))))))))))</f>
        <v>13</v>
      </c>
      <c r="H10" s="2">
        <v>82</v>
      </c>
      <c r="I10" s="64">
        <v>1</v>
      </c>
      <c r="J10" s="38">
        <f>IF(ISBLANK(H10),"",RANK($H10,$H$5:$H$15)+SUMPRODUCT(($H$5:$H$15=H10)*(I10&lt;$I$5:$I$15)))</f>
        <v>10</v>
      </c>
      <c r="K10" s="38">
        <f>IF(ISBLANK(H10),"",IF($J10=1,20,IF($J10=2,18,IF($J10=3,16,IF($J10=4,15,IF($J10=5,14,IF($J10=6,13,IF($J10=7,12,IF($J10=8,11,IF($J10=9,10,IF($J10=10,9,IF($J10=11,8,IF($J10=12,7,IF($J10=13,6,IF($J10=14,5,IF($J10=15,4,IF($J10=16,3,IF($J10=17,2,IF($J10&gt;=18,1,)))))))))))))))))))</f>
        <v>9</v>
      </c>
      <c r="L10" s="2">
        <v>85</v>
      </c>
      <c r="M10" s="64">
        <v>2</v>
      </c>
      <c r="N10" s="38">
        <f>IF(ISBLANK(L10),"",RANK($L10,$L$5:$L$15)+SUMPRODUCT(($L$5:$L$15=L10)*(M10&lt;$M$5:$M$15)))</f>
        <v>3</v>
      </c>
      <c r="O10" s="57">
        <f>IF(ISBLANK(L10),"",IF($N10=1,20,IF($N10=2,18,IF($N10=3,16,IF($N10=4,15,IF($N10=5,14,IF($N10=6,13,IF($N10=7,12,IF($N10=8,11,IF($N10=9,10,IF($N10=10,9,IF($N10=11,8,IF($N10=12,7,IF($N10=13,6,IF($N10=14,5,IF($N10=15,4,IF($N10=16,3,IF($N10=17,2,IF($N10&gt;=18,1,IF($N10=""," "))))))))))))))))))))</f>
        <v>16</v>
      </c>
      <c r="P10" s="59">
        <f>IF(SUM(D10,H10,L10)=0,"",SUM(D10,H10,L10))</f>
        <v>262</v>
      </c>
      <c r="Q10" s="38">
        <f>IF(ISBLANK(L10),"",SUM(G10,K10,O10))</f>
        <v>38</v>
      </c>
      <c r="R10" s="38">
        <f>IF(ISBLANK(L10),"",RANK($Q10,$Q$5:$Q$15))</f>
        <v>6</v>
      </c>
    </row>
    <row r="11" spans="1:18" ht="15.75" x14ac:dyDescent="0.25">
      <c r="A11" s="2">
        <v>4</v>
      </c>
      <c r="B11" s="8" t="s">
        <v>97</v>
      </c>
      <c r="C11" s="25">
        <v>1988</v>
      </c>
      <c r="D11" s="32">
        <v>80</v>
      </c>
      <c r="E11" s="33">
        <v>3</v>
      </c>
      <c r="F11" s="38">
        <f>IF(ISBLANK(D11),"",RANK($D11,$D$5:$D$15)+SUMPRODUCT(($D$5:$D$15=D11)*(E11&lt;$E$5:$E$15)))</f>
        <v>11</v>
      </c>
      <c r="G11" s="38">
        <f>IF(ISBLANK(D11),"",IF($F11=1,20,IF($F11=2,18,IF($F11=3,16,IF($F11=4,15,IF($F11=5,14,IF($F11=6,13,IF($F11=7,12,IF($F11=8,11,IF($F11=9,10,IF($F11=10,9,IF($F11=11,8,IF($F11=12,7,IF($F11=13,6,IF($F11=14,5,IF($F11=15,4,IF($F11=16,3,IF($F11=17,2,IF($F11&gt;=18,1,IF($F11=""," "))))))))))))))))))))</f>
        <v>8</v>
      </c>
      <c r="H11" s="2">
        <v>83</v>
      </c>
      <c r="I11" s="64">
        <v>1</v>
      </c>
      <c r="J11" s="38">
        <f>IF(ISBLANK(H11),"",RANK($H11,$H$5:$H$15)+SUMPRODUCT(($H$5:$H$15=H11)*(I11&lt;$I$5:$I$15)))</f>
        <v>9</v>
      </c>
      <c r="K11" s="38">
        <f>IF(ISBLANK(H11),"",IF($J11=1,20,IF($J11=2,18,IF($J11=3,16,IF($J11=4,15,IF($J11=5,14,IF($J11=6,13,IF($J11=7,12,IF($J11=8,11,IF($J11=9,10,IF($J11=10,9,IF($J11=11,8,IF($J11=12,7,IF($J11=13,6,IF($J11=14,5,IF($J11=15,4,IF($J11=16,3,IF($J11=17,2,IF($J11&gt;=18,1,)))))))))))))))))))</f>
        <v>10</v>
      </c>
      <c r="L11" s="2">
        <v>86</v>
      </c>
      <c r="M11" s="64">
        <v>2</v>
      </c>
      <c r="N11" s="38">
        <f>IF(ISBLANK(L11),"",RANK($L11,$L$5:$L$15)+SUMPRODUCT(($L$5:$L$15=L11)*(M11&lt;$M$5:$M$15)))</f>
        <v>2</v>
      </c>
      <c r="O11" s="57">
        <f>IF(ISBLANK(L11),"",IF($N11=1,20,IF($N11=2,18,IF($N11=3,16,IF($N11=4,15,IF($N11=5,14,IF($N11=6,13,IF($N11=7,12,IF($N11=8,11,IF($N11=9,10,IF($N11=10,9,IF($N11=11,8,IF($N11=12,7,IF($N11=13,6,IF($N11=14,5,IF($N11=15,4,IF($N11=16,3,IF($N11=17,2,IF($N11&gt;=18,1,IF($N11=""," "))))))))))))))))))))</f>
        <v>18</v>
      </c>
      <c r="P11" s="59">
        <f>IF(SUM(D11,H11,L11)=0,"",SUM(D11,H11,L11))</f>
        <v>249</v>
      </c>
      <c r="Q11" s="38">
        <f>IF(ISBLANK(L11),"",SUM(G11,K11,O11))</f>
        <v>36</v>
      </c>
      <c r="R11" s="38">
        <f>IF(ISBLANK(L11),"",RANK($Q11,$Q$5:$Q$15))</f>
        <v>7</v>
      </c>
    </row>
    <row r="12" spans="1:18" ht="15.75" x14ac:dyDescent="0.25">
      <c r="A12" s="2">
        <v>1</v>
      </c>
      <c r="B12" s="8" t="s">
        <v>16</v>
      </c>
      <c r="C12" s="25">
        <v>1966</v>
      </c>
      <c r="D12" s="32">
        <v>86</v>
      </c>
      <c r="E12" s="33">
        <v>4</v>
      </c>
      <c r="F12" s="38">
        <f>IF(ISBLANK(D12),"",RANK($D12,$D$5:$D$15)+SUMPRODUCT(($D$5:$D$15=D12)*(E12&lt;$E$5:$E$15)))</f>
        <v>10</v>
      </c>
      <c r="G12" s="38">
        <f>IF(ISBLANK(D12),"",IF($F12=1,20,IF($F12=2,18,IF($F12=3,16,IF($F12=4,15,IF($F12=5,14,IF($F12=6,13,IF($F12=7,12,IF($F12=8,11,IF($F12=9,10,IF($F12=10,9,IF($F12=11,8,IF($F12=12,7,IF($F12=13,6,IF($F12=14,5,IF($F12=15,4,IF($F12=16,3,IF($F12=17,2,IF($F12&gt;=18,1,IF($F12=""," "))))))))))))))))))))</f>
        <v>9</v>
      </c>
      <c r="H12" s="2">
        <v>87</v>
      </c>
      <c r="I12" s="64">
        <v>3</v>
      </c>
      <c r="J12" s="38">
        <f>IF(ISBLANK(H12),"",RANK($H12,$H$5:$H$15)+SUMPRODUCT(($H$5:$H$15=H12)*(I12&lt;$I$5:$I$15)))</f>
        <v>7</v>
      </c>
      <c r="K12" s="38">
        <f>IF(ISBLANK(H12),"",IF($J12=1,20,IF($J12=2,18,IF($J12=3,16,IF($J12=4,15,IF($J12=5,14,IF($J12=6,13,IF($J12=7,12,IF($J12=8,11,IF($J12=9,10,IF($J12=10,9,IF($J12=11,8,IF($J12=12,7,IF($J12=13,6,IF($J12=14,5,IF($J12=15,4,IF($J12=16,3,IF($J12=17,2,IF($J12&gt;=18,1,)))))))))))))))))))</f>
        <v>12</v>
      </c>
      <c r="L12" s="2">
        <v>82</v>
      </c>
      <c r="M12" s="64">
        <v>2</v>
      </c>
      <c r="N12" s="38">
        <f>IF(ISBLANK(L12),"",RANK($L12,$L$5:$L$15)+SUMPRODUCT(($L$5:$L$15=L12)*(M12&lt;$M$5:$M$15)))</f>
        <v>6</v>
      </c>
      <c r="O12" s="57">
        <f>IF(ISBLANK(L12),"",IF($N12=1,20,IF($N12=2,18,IF($N12=3,16,IF($N12=4,15,IF($N12=5,14,IF($N12=6,13,IF($N12=7,12,IF($N12=8,11,IF($N12=9,10,IF($N12=10,9,IF($N12=11,8,IF($N12=12,7,IF($N12=13,6,IF($N12=14,5,IF($N12=15,4,IF($N12=16,3,IF($N12=17,2,IF($N12&gt;=18,1,IF($N12=""," "))))))))))))))))))))</f>
        <v>13</v>
      </c>
      <c r="P12" s="59">
        <f>IF(SUM(D12,H12,L12)=0,"",SUM(D12,H12,L12))</f>
        <v>255</v>
      </c>
      <c r="Q12" s="38">
        <f>IF(ISBLANK(L12),"",SUM(G12,K12,O12))</f>
        <v>34</v>
      </c>
      <c r="R12" s="38">
        <f>IF(ISBLANK(L12),"",RANK($Q12,$Q$5:$Q$15))</f>
        <v>8</v>
      </c>
    </row>
    <row r="13" spans="1:18" ht="15.75" x14ac:dyDescent="0.25">
      <c r="A13" s="2">
        <v>2</v>
      </c>
      <c r="B13" s="8" t="s">
        <v>96</v>
      </c>
      <c r="C13" s="25">
        <v>1994</v>
      </c>
      <c r="D13" s="32">
        <v>89</v>
      </c>
      <c r="E13" s="33">
        <v>3</v>
      </c>
      <c r="F13" s="38">
        <f>IF(ISBLANK(D13),"",RANK($D13,$D$5:$D$15)+SUMPRODUCT(($D$5:$D$15=D13)*(E13&lt;$E$5:$E$15)))</f>
        <v>9</v>
      </c>
      <c r="G13" s="38">
        <f>IF(ISBLANK(D13),"",IF($F13=1,20,IF($F13=2,18,IF($F13=3,16,IF($F13=4,15,IF($F13=5,14,IF($F13=6,13,IF($F13=7,12,IF($F13=8,11,IF($F13=9,10,IF($F13=10,9,IF($F13=11,8,IF($F13=12,7,IF($F13=13,6,IF($F13=14,5,IF($F13=15,4,IF($F13=16,3,IF($F13=17,2,IF($F13&gt;=18,1,IF($F13=""," "))))))))))))))))))))</f>
        <v>10</v>
      </c>
      <c r="H13" s="2">
        <v>90</v>
      </c>
      <c r="I13" s="64">
        <v>2</v>
      </c>
      <c r="J13" s="38">
        <f>IF(ISBLANK(H13),"",RANK($H13,$H$5:$H$15)+SUMPRODUCT(($H$5:$H$15=H13)*(I13&lt;$I$5:$I$15)))</f>
        <v>5</v>
      </c>
      <c r="K13" s="38">
        <f>IF(ISBLANK(H13),"",IF($J13=1,20,IF($J13=2,18,IF($J13=3,16,IF($J13=4,15,IF($J13=5,14,IF($J13=6,13,IF($J13=7,12,IF($J13=8,11,IF($J13=9,10,IF($J13=10,9,IF($J13=11,8,IF($J13=12,7,IF($J13=13,6,IF($J13=14,5,IF($J13=15,4,IF($J13=16,3,IF($J13=17,2,IF($J13&gt;=18,1,)))))))))))))))))))</f>
        <v>14</v>
      </c>
      <c r="L13" s="2">
        <v>76</v>
      </c>
      <c r="M13" s="64">
        <v>2</v>
      </c>
      <c r="N13" s="38">
        <f>IF(ISBLANK(L13),"",RANK($L13,$L$5:$L$15)+SUMPRODUCT(($L$5:$L$15=L13)*(M13&lt;$M$5:$M$15)))</f>
        <v>10</v>
      </c>
      <c r="O13" s="57">
        <f>IF(ISBLANK(L13),"",IF($N13=1,20,IF($N13=2,18,IF($N13=3,16,IF($N13=4,15,IF($N13=5,14,IF($N13=6,13,IF($N13=7,12,IF($N13=8,11,IF($N13=9,10,IF($N13=10,9,IF($N13=11,8,IF($N13=12,7,IF($N13=13,6,IF($N13=14,5,IF($N13=15,4,IF($N13=16,3,IF($N13=17,2,IF($N13&gt;=18,1,IF($N13=""," "))))))))))))))))))))</f>
        <v>9</v>
      </c>
      <c r="P13" s="59">
        <f>IF(SUM(D13,H13,L13)=0,"",SUM(D13,H13,L13))</f>
        <v>255</v>
      </c>
      <c r="Q13" s="38">
        <f>IF(ISBLANK(L13),"",SUM(G13,K13,O13))</f>
        <v>33</v>
      </c>
      <c r="R13" s="38">
        <f>IF(ISBLANK(L13),"",RANK($Q13,$Q$5:$Q$15))</f>
        <v>9</v>
      </c>
    </row>
    <row r="14" spans="1:18" ht="15.75" x14ac:dyDescent="0.25">
      <c r="A14" s="2">
        <v>6</v>
      </c>
      <c r="B14" s="8" t="s">
        <v>14</v>
      </c>
      <c r="C14" s="25">
        <v>1969</v>
      </c>
      <c r="D14" s="32">
        <v>94</v>
      </c>
      <c r="E14" s="33">
        <v>5</v>
      </c>
      <c r="F14" s="38">
        <f>IF(ISBLANK(D14),"",RANK($D14,$D$5:$D$15)+SUMPRODUCT(($D$5:$D$15=D14)*(E14&lt;$E$5:$E$15)))</f>
        <v>7</v>
      </c>
      <c r="G14" s="38">
        <f>IF(ISBLANK(D14),"",IF($F14=1,20,IF($F14=2,18,IF($F14=3,16,IF($F14=4,15,IF($F14=5,14,IF($F14=6,13,IF($F14=7,12,IF($F14=8,11,IF($F14=9,10,IF($F14=10,9,IF($F14=11,8,IF($F14=12,7,IF($F14=13,6,IF($F14=14,5,IF($F14=15,4,IF($F14=16,3,IF($F14=17,2,IF($F14&gt;=18,1,IF($F14=""," "))))))))))))))))))))</f>
        <v>12</v>
      </c>
      <c r="H14" s="2">
        <v>87</v>
      </c>
      <c r="I14" s="64">
        <v>2</v>
      </c>
      <c r="J14" s="38">
        <f>IF(ISBLANK(H14),"",RANK($H14,$H$5:$H$15)+SUMPRODUCT(($H$5:$H$15=H14)*(I14&lt;$I$5:$I$15)))</f>
        <v>8</v>
      </c>
      <c r="K14" s="38">
        <f>IF(ISBLANK(H14),"",IF($J14=1,20,IF($J14=2,18,IF($J14=3,16,IF($J14=4,15,IF($J14=5,14,IF($J14=6,13,IF($J14=7,12,IF($J14=8,11,IF($J14=9,10,IF($J14=10,9,IF($J14=11,8,IF($J14=12,7,IF($J14=13,6,IF($J14=14,5,IF($J14=15,4,IF($J14=16,3,IF($J14=17,2,IF($J14&gt;=18,1,)))))))))))))))))))</f>
        <v>11</v>
      </c>
      <c r="L14" s="2">
        <v>77</v>
      </c>
      <c r="M14" s="64">
        <v>1</v>
      </c>
      <c r="N14" s="38">
        <f>IF(ISBLANK(L14),"",RANK($L14,$L$5:$L$15)+SUMPRODUCT(($L$5:$L$15=L14)*(M14&lt;$M$5:$M$15)))</f>
        <v>9</v>
      </c>
      <c r="O14" s="57">
        <f>IF(ISBLANK(L14),"",IF($N14=1,20,IF($N14=2,18,IF($N14=3,16,IF($N14=4,15,IF($N14=5,14,IF($N14=6,13,IF($N14=7,12,IF($N14=8,11,IF($N14=9,10,IF($N14=10,9,IF($N14=11,8,IF($N14=12,7,IF($N14=13,6,IF($N14=14,5,IF($N14=15,4,IF($N14=16,3,IF($N14=17,2,IF($N14&gt;=18,1,IF($N14=""," "))))))))))))))))))))</f>
        <v>10</v>
      </c>
      <c r="P14" s="59">
        <f>IF(SUM(D14,H14,L14)=0,"",SUM(D14,H14,L14))</f>
        <v>258</v>
      </c>
      <c r="Q14" s="38">
        <f>IF(ISBLANK(L14),"",SUM(G14,K14,O14))</f>
        <v>33</v>
      </c>
      <c r="R14" s="38">
        <f>IF(ISBLANK(L14),"",RANK($Q14,$Q$5:$Q$15))</f>
        <v>9</v>
      </c>
    </row>
    <row r="15" spans="1:18" ht="16.5" thickBot="1" x14ac:dyDescent="0.3">
      <c r="A15" s="2">
        <v>11</v>
      </c>
      <c r="B15" s="8" t="s">
        <v>76</v>
      </c>
      <c r="C15" s="25">
        <v>1982</v>
      </c>
      <c r="D15" s="32">
        <v>89</v>
      </c>
      <c r="E15" s="33">
        <v>5</v>
      </c>
      <c r="F15" s="38">
        <f>IF(ISBLANK(D15),"",RANK($D15,$D$5:$D$15)+SUMPRODUCT(($D$5:$D$15=D15)*(E15&lt;$E$5:$E$15)))</f>
        <v>8</v>
      </c>
      <c r="G15" s="38">
        <f>IF(ISBLANK(D15),"",IF($F15=1,20,IF($F15=2,18,IF($F15=3,16,IF($F15=4,15,IF($F15=5,14,IF($F15=6,13,IF($F15=7,12,IF($F15=8,11,IF($F15=9,10,IF($F15=10,9,IF($F15=11,8,IF($F15=12,7,IF($F15=13,6,IF($F15=14,5,IF($F15=15,4,IF($F15=16,3,IF($F15=17,2,IF($F15&gt;=18,1,IF($F15=""," "))))))))))))))))))))</f>
        <v>11</v>
      </c>
      <c r="H15" s="66">
        <v>81</v>
      </c>
      <c r="I15" s="67"/>
      <c r="J15" s="38">
        <f>IF(ISBLANK(H15),"",RANK($H15,$H$5:$H$15)+SUMPRODUCT(($H$5:$H$15=H15)*(I15&lt;$I$5:$I$15)))</f>
        <v>11</v>
      </c>
      <c r="K15" s="38">
        <f>IF(ISBLANK(H15),"",IF($J15=1,20,IF($J15=2,18,IF($J15=3,16,IF($J15=4,15,IF($J15=5,14,IF($J15=6,13,IF($J15=7,12,IF($J15=8,11,IF($J15=9,10,IF($J15=10,9,IF($J15=11,8,IF($J15=12,7,IF($J15=13,6,IF($J15=14,5,IF($J15=15,4,IF($J15=16,3,IF($J15=17,2,IF($J15&gt;=18,1,)))))))))))))))))))</f>
        <v>8</v>
      </c>
      <c r="L15" s="66">
        <v>68</v>
      </c>
      <c r="M15" s="67">
        <v>1</v>
      </c>
      <c r="N15" s="38">
        <f>IF(ISBLANK(L15),"",RANK($L15,$L$5:$L$15)+SUMPRODUCT(($L$5:$L$15=L15)*(M15&lt;$M$5:$M$15)))</f>
        <v>11</v>
      </c>
      <c r="O15" s="57">
        <f>IF(ISBLANK(L15),"",IF($N15=1,20,IF($N15=2,18,IF($N15=3,16,IF($N15=4,15,IF($N15=5,14,IF($N15=6,13,IF($N15=7,12,IF($N15=8,11,IF($N15=9,10,IF($N15=10,9,IF($N15=11,8,IF($N15=12,7,IF($N15=13,6,IF($N15=14,5,IF($N15=15,4,IF($N15=16,3,IF($N15=17,2,IF($N15&gt;=18,1,IF($N15=""," "))))))))))))))))))))</f>
        <v>8</v>
      </c>
      <c r="P15" s="59">
        <f>IF(SUM(D15,H15,L15)=0,"",SUM(D15,H15,L15))</f>
        <v>238</v>
      </c>
      <c r="Q15" s="38">
        <f>IF(ISBLANK(L15),"",SUM(G15,K15,O15))</f>
        <v>27</v>
      </c>
      <c r="R15" s="38">
        <f>IF(ISBLANK(L15),"",RANK($Q15,$Q$5:$Q$15))</f>
        <v>11</v>
      </c>
    </row>
    <row r="16" spans="1:18" x14ac:dyDescent="0.25">
      <c r="A16" s="11"/>
      <c r="H16" s="1"/>
      <c r="I16" s="1"/>
      <c r="J16" s="1"/>
      <c r="K16" s="3"/>
    </row>
  </sheetData>
  <conditionalFormatting sqref="F5:F15">
    <cfRule type="duplicateValues" dxfId="74" priority="160"/>
  </conditionalFormatting>
  <conditionalFormatting sqref="G5:G15">
    <cfRule type="duplicateValues" dxfId="73" priority="161"/>
  </conditionalFormatting>
  <conditionalFormatting sqref="J5:J15">
    <cfRule type="duplicateValues" dxfId="72" priority="162"/>
  </conditionalFormatting>
  <conditionalFormatting sqref="K5:K15">
    <cfRule type="duplicateValues" dxfId="71" priority="163"/>
  </conditionalFormatting>
  <conditionalFormatting sqref="N5:N15">
    <cfRule type="duplicateValues" dxfId="70" priority="164"/>
  </conditionalFormatting>
  <conditionalFormatting sqref="O5:O15">
    <cfRule type="duplicateValues" dxfId="69" priority="165"/>
  </conditionalFormatting>
  <conditionalFormatting sqref="P5:P15">
    <cfRule type="duplicateValues" dxfId="68" priority="166"/>
  </conditionalFormatting>
  <conditionalFormatting sqref="Q5:Q15">
    <cfRule type="duplicateValues" dxfId="67" priority="167"/>
  </conditionalFormatting>
  <conditionalFormatting sqref="R5:R15">
    <cfRule type="duplicateValues" dxfId="66" priority="168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R12"/>
  <sheetViews>
    <sheetView zoomScaleNormal="100" workbookViewId="0">
      <selection activeCell="F18" sqref="F18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26</v>
      </c>
      <c r="J2" s="10"/>
      <c r="K2" s="10"/>
      <c r="L2" s="10" t="s">
        <v>112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5</v>
      </c>
      <c r="B5" s="15" t="s">
        <v>100</v>
      </c>
      <c r="C5" s="24">
        <v>1993</v>
      </c>
      <c r="D5" s="32">
        <v>92</v>
      </c>
      <c r="E5" s="33">
        <v>3</v>
      </c>
      <c r="F5" s="38">
        <f>IF(ISBLANK(D5),"",RANK($D5,$D$5:$D$11)+SUMPRODUCT(($D$5:$D$11=D5)*(E5&lt;$E$5:$E$11)))</f>
        <v>1</v>
      </c>
      <c r="G5" s="38">
        <f>IF(ISBLANK(D5),"",IF($F5=1,20,IF($F5=2,18,IF($F5=3,16,IF($F5=4,15,IF($F5=5,14,IF($F5=6,13,IF($F5=7,12,IF($F5=8,11,IF($F5=9,10,IF($F5=10,9,IF($F5=11,8,IF($F5=12,7,IF($F5=13,6,IF($F5=14,5,IF($F5=15,4,IF($F5=16,3,IF($F5=17,2,IF($F5&gt;18,1,IF($F5=""," "))))))))))))))))))))</f>
        <v>20</v>
      </c>
      <c r="H5" s="32">
        <v>91</v>
      </c>
      <c r="I5" s="33">
        <v>4</v>
      </c>
      <c r="J5" s="38">
        <f>IF(ISBLANK(H5),"",RANK($H5,$H$5:$H$11)+SUMPRODUCT(($H$5:$H$11=H5)*(I5&lt;$I$5:$I$11)))</f>
        <v>1</v>
      </c>
      <c r="K5" s="38">
        <f>IF(ISBLANK(H5),"",IF($J5=1,20,IF($J5=2,18,IF($J5=3,16,IF($J5=4,15,IF($J5=5,14,IF($J5=6,13,IF($J5=7,12,IF($J5=8,11,IF($J5=9,10,IF($J5=10,9,IF($J5=11,8,IF($J5=12,7,IF($J5=13,6,IF($J5=14,5,IF($J5=15,4,IF($J5=16,3,IF($J5=17,2,IF($J5&gt;18,1,)))))))))))))))))))</f>
        <v>20</v>
      </c>
      <c r="L5" s="32">
        <v>73</v>
      </c>
      <c r="M5" s="33">
        <v>1</v>
      </c>
      <c r="N5" s="38">
        <f>IF(ISBLANK(L5),"",RANK($L5,$L$5:$L$11)+SUMPRODUCT(($L$5:$L$11=L5)*(M5&lt;$M$5:$M$11)))</f>
        <v>2</v>
      </c>
      <c r="O5" s="57">
        <f>IF(ISBLANK(L5),"",IF($N5=1,20,IF($N5=2,18,IF($N5=3,16,IF($N5=4,15,IF($N5=5,14,IF($N5=6,13,IF($N5=7,12,IF($N5=8,11,IF($N5=9,10,IF($N5=10,9,IF($N5=11,8,IF($N5=12,7,IF($N5=13,6,IF($N5=14,5,IF($N5=15,4,IF($N5=16,3,IF($N5=17,2,IF($N5&gt;18,1,IF($N5=""," "))))))))))))))))))))</f>
        <v>18</v>
      </c>
      <c r="P5" s="58">
        <f>IF(SUM(D5,H5,L5)=0,"",SUM(D5,H5,L5))</f>
        <v>256</v>
      </c>
      <c r="Q5" s="38">
        <f>IF(ISBLANK(L5),"",SUM(G5,K5,O5))</f>
        <v>58</v>
      </c>
      <c r="R5" s="38">
        <f>IF(ISBLANK(L5),"",RANK($Q5,$Q$5:$Q$11))</f>
        <v>1</v>
      </c>
    </row>
    <row r="6" spans="1:18" ht="15.75" x14ac:dyDescent="0.25">
      <c r="A6" s="2">
        <v>7</v>
      </c>
      <c r="B6" s="8" t="s">
        <v>74</v>
      </c>
      <c r="C6" s="25">
        <v>1986</v>
      </c>
      <c r="D6" s="32">
        <v>81</v>
      </c>
      <c r="E6" s="33">
        <v>2</v>
      </c>
      <c r="F6" s="38">
        <f>IF(ISBLANK(D6),"",RANK($D6,$D$5:$D$11)+SUMPRODUCT(($D$5:$D$11=D6)*(E6&lt;$E$5:$E$11)))</f>
        <v>5</v>
      </c>
      <c r="G6" s="38">
        <f>IF(ISBLANK(D6),"",IF($F6=1,20,IF($F6=2,18,IF($F6=3,16,IF($F6=4,15,IF($F6=5,14,IF($F6=6,13,IF($F6=7,12,IF($F6=8,11,IF($F6=9,10,IF($F6=10,9,IF($F6=11,8,IF($F6=12,7,IF($F6=13,6,IF($F6=14,5,IF($F6=15,4,IF($F6=16,3,IF($F6=17,2,IF($F6&gt;18,1,IF($F6=""," "))))))))))))))))))))</f>
        <v>14</v>
      </c>
      <c r="H6" s="32">
        <v>84</v>
      </c>
      <c r="I6" s="33"/>
      <c r="J6" s="38">
        <f>IF(ISBLANK(H6),"",RANK($H6,$H$5:$H$11)+SUMPRODUCT(($H$5:$H$11=H6)*(I6&lt;$I$5:$I$11)))</f>
        <v>3</v>
      </c>
      <c r="K6" s="38">
        <f>IF(ISBLANK(H6),"",IF($J6=1,20,IF($J6=2,18,IF($J6=3,16,IF($J6=4,15,IF($J6=5,14,IF($J6=6,13,IF($J6=7,12,IF($J6=8,11,IF($J6=9,10,IF($J6=10,9,IF($J6=11,8,IF($J6=12,7,IF($J6=13,6,IF($J6=14,5,IF($J6=15,4,IF($J6=16,3,IF($J6=17,2,IF($J6&gt;18,1,)))))))))))))))))))</f>
        <v>16</v>
      </c>
      <c r="L6" s="32">
        <v>75</v>
      </c>
      <c r="M6" s="33">
        <v>1</v>
      </c>
      <c r="N6" s="38">
        <f>IF(ISBLANK(L6),"",RANK($L6,$L$5:$L$11)+SUMPRODUCT(($L$5:$L$11=L6)*(M6&lt;$M$5:$M$11)))</f>
        <v>1</v>
      </c>
      <c r="O6" s="57">
        <f>IF(ISBLANK(L6),"",IF($N6=1,20,IF($N6=2,18,IF($N6=3,16,IF($N6=4,15,IF($N6=5,14,IF($N6=6,13,IF($N6=7,12,IF($N6=8,11,IF($N6=9,10,IF($N6=10,9,IF($N6=11,8,IF($N6=12,7,IF($N6=13,6,IF($N6=14,5,IF($N6=15,4,IF($N6=16,3,IF($N6=17,2,IF($N6&gt;18,1,IF($N6=""," "))))))))))))))))))))</f>
        <v>20</v>
      </c>
      <c r="P6" s="59">
        <f>IF(SUM(D6,H6,L6)=0,"",SUM(D6,H6,L6))</f>
        <v>240</v>
      </c>
      <c r="Q6" s="38">
        <f>IF(ISBLANK(L6),"",SUM(G6,K6,O6))</f>
        <v>50</v>
      </c>
      <c r="R6" s="38">
        <f>IF(ISBLANK(L6),"",RANK($Q6,$Q$5:$Q$11))</f>
        <v>2</v>
      </c>
    </row>
    <row r="7" spans="1:18" ht="15.75" x14ac:dyDescent="0.25">
      <c r="A7" s="2">
        <v>6</v>
      </c>
      <c r="B7" s="8" t="s">
        <v>75</v>
      </c>
      <c r="C7" s="25">
        <v>1978</v>
      </c>
      <c r="D7" s="32">
        <v>87</v>
      </c>
      <c r="E7" s="33">
        <v>4</v>
      </c>
      <c r="F7" s="38">
        <f>IF(ISBLANK(D7),"",RANK($D7,$D$5:$D$11)+SUMPRODUCT(($D$5:$D$11=D7)*(E7&lt;$E$5:$E$11)))</f>
        <v>3</v>
      </c>
      <c r="G7" s="38">
        <f>IF(ISBLANK(D7),"",IF($F7=1,20,IF($F7=2,18,IF($F7=3,16,IF($F7=4,15,IF($F7=5,14,IF($F7=6,13,IF($F7=7,12,IF($F7=8,11,IF($F7=9,10,IF($F7=10,9,IF($F7=11,8,IF($F7=12,7,IF($F7=13,6,IF($F7=14,5,IF($F7=15,4,IF($F7=16,3,IF($F7=17,2,IF($F7&gt;18,1,IF($F7=""," "))))))))))))))))))))</f>
        <v>16</v>
      </c>
      <c r="H7" s="32">
        <v>87</v>
      </c>
      <c r="I7" s="33">
        <v>3</v>
      </c>
      <c r="J7" s="38">
        <f>IF(ISBLANK(H7),"",RANK($H7,$H$5:$H$11)+SUMPRODUCT(($H$5:$H$11=H7)*(I7&lt;$I$5:$I$11)))</f>
        <v>2</v>
      </c>
      <c r="K7" s="38">
        <f>IF(ISBLANK(H7),"",IF($J7=1,20,IF($J7=2,18,IF($J7=3,16,IF($J7=4,15,IF($J7=5,14,IF($J7=6,13,IF($J7=7,12,IF($J7=8,11,IF($J7=9,10,IF($J7=10,9,IF($J7=11,8,IF($J7=12,7,IF($J7=13,6,IF($J7=14,5,IF($J7=15,4,IF($J7=16,3,IF($J7=17,2,IF($J7&gt;18,1,)))))))))))))))))))</f>
        <v>18</v>
      </c>
      <c r="L7" s="32">
        <v>71</v>
      </c>
      <c r="M7" s="33"/>
      <c r="N7" s="38">
        <f>IF(ISBLANK(L7),"",RANK($L7,$L$5:$L$11)+SUMPRODUCT(($L$5:$L$11=L7)*(M7&lt;$M$5:$M$11)))</f>
        <v>3</v>
      </c>
      <c r="O7" s="57">
        <f>IF(ISBLANK(L7),"",IF($N7=1,20,IF($N7=2,18,IF($N7=3,16,IF($N7=4,15,IF($N7=5,14,IF($N7=6,13,IF($N7=7,12,IF($N7=8,11,IF($N7=9,10,IF($N7=10,9,IF($N7=11,8,IF($N7=12,7,IF($N7=13,6,IF($N7=14,5,IF($N7=15,4,IF($N7=16,3,IF($N7=17,2,IF($N7&gt;18,1,IF($N7=""," "))))))))))))))))))))</f>
        <v>16</v>
      </c>
      <c r="P7" s="59">
        <f>IF(SUM(D7,H7,L7)=0,"",SUM(D7,H7,L7))</f>
        <v>245</v>
      </c>
      <c r="Q7" s="38">
        <f>IF(ISBLANK(L7),"",SUM(G7,K7,O7))</f>
        <v>50</v>
      </c>
      <c r="R7" s="38">
        <v>3</v>
      </c>
    </row>
    <row r="8" spans="1:18" ht="15.75" x14ac:dyDescent="0.25">
      <c r="A8" s="2">
        <v>3</v>
      </c>
      <c r="B8" s="8" t="s">
        <v>51</v>
      </c>
      <c r="C8" s="25">
        <v>1983</v>
      </c>
      <c r="D8" s="32">
        <v>90</v>
      </c>
      <c r="E8" s="33">
        <v>3</v>
      </c>
      <c r="F8" s="38">
        <f>IF(ISBLANK(D8),"",RANK($D8,$D$5:$D$11)+SUMPRODUCT(($D$5:$D$11=D8)*(E8&lt;$E$5:$E$11)))</f>
        <v>2</v>
      </c>
      <c r="G8" s="38">
        <f>IF(ISBLANK(D8),"",IF($F8=1,20,IF($F8=2,18,IF($F8=3,16,IF($F8=4,15,IF($F8=5,14,IF($F8=6,13,IF($F8=7,12,IF($F8=8,11,IF($F8=9,10,IF($F8=10,9,IF($F8=11,8,IF($F8=12,7,IF($F8=13,6,IF($F8=14,5,IF($F8=15,4,IF($F8=16,3,IF($F8=17,2,IF($F8&gt;18,1,IF($F8=""," "))))))))))))))))))))</f>
        <v>18</v>
      </c>
      <c r="H8" s="32">
        <v>83</v>
      </c>
      <c r="I8" s="33">
        <v>1</v>
      </c>
      <c r="J8" s="38">
        <f>IF(ISBLANK(H8),"",RANK($H8,$H$5:$H$11)+SUMPRODUCT(($H$5:$H$11=H8)*(I8&lt;$I$5:$I$11)))</f>
        <v>4</v>
      </c>
      <c r="K8" s="38">
        <f>IF(ISBLANK(H8),"",IF($J8=1,20,IF($J8=2,18,IF($J8=3,16,IF($J8=4,15,IF($J8=5,14,IF($J8=6,13,IF($J8=7,12,IF($J8=8,11,IF($J8=9,10,IF($J8=10,9,IF($J8=11,8,IF($J8=12,7,IF($J8=13,6,IF($J8=14,5,IF($J8=15,4,IF($J8=16,3,IF($J8=17,2,IF($J8&gt;18,1,)))))))))))))))))))</f>
        <v>15</v>
      </c>
      <c r="L8" s="32">
        <v>59</v>
      </c>
      <c r="M8" s="33"/>
      <c r="N8" s="38">
        <f>IF(ISBLANK(L8),"",RANK($L8,$L$5:$L$11)+SUMPRODUCT(($L$5:$L$11=L8)*(M8&lt;$M$5:$M$11)))</f>
        <v>6</v>
      </c>
      <c r="O8" s="57">
        <f>IF(ISBLANK(L8),"",IF($N8=1,20,IF($N8=2,18,IF($N8=3,16,IF($N8=4,15,IF($N8=5,14,IF($N8=6,13,IF($N8=7,12,IF($N8=8,11,IF($N8=9,10,IF($N8=10,9,IF($N8=11,8,IF($N8=12,7,IF($N8=13,6,IF($N8=14,5,IF($N8=15,4,IF($N8=16,3,IF($N8=17,2,IF($N8&gt;18,1,IF($N8=""," "))))))))))))))))))))</f>
        <v>13</v>
      </c>
      <c r="P8" s="59">
        <f>IF(SUM(D8,H8,L8)=0,"",SUM(D8,H8,L8))</f>
        <v>232</v>
      </c>
      <c r="Q8" s="38">
        <f>IF(ISBLANK(L8),"",SUM(G8,K8,O8))</f>
        <v>46</v>
      </c>
      <c r="R8" s="38">
        <f>IF(ISBLANK(L8),"",RANK($Q8,$Q$5:$Q$11))</f>
        <v>4</v>
      </c>
    </row>
    <row r="9" spans="1:18" ht="15.75" x14ac:dyDescent="0.25">
      <c r="A9" s="2">
        <v>1</v>
      </c>
      <c r="B9" s="8" t="s">
        <v>99</v>
      </c>
      <c r="C9" s="25">
        <v>1990</v>
      </c>
      <c r="D9" s="32">
        <v>81</v>
      </c>
      <c r="E9" s="33">
        <v>3</v>
      </c>
      <c r="F9" s="38">
        <f>IF(ISBLANK(D9),"",RANK($D9,$D$5:$D$11)+SUMPRODUCT(($D$5:$D$11=D9)*(E9&lt;$E$5:$E$11)))</f>
        <v>4</v>
      </c>
      <c r="G9" s="38">
        <f>IF(ISBLANK(D9),"",IF($F9=1,20,IF($F9=2,18,IF($F9=3,16,IF($F9=4,15,IF($F9=5,14,IF($F9=6,13,IF($F9=7,12,IF($F9=8,11,IF($F9=9,10,IF($F9=10,9,IF($F9=11,8,IF($F9=12,7,IF($F9=13,6,IF($F9=14,5,IF($F9=15,4,IF($F9=16,3,IF($F9=17,2,IF($F9&gt;18,1,IF($F9=""," "))))))))))))))))))))</f>
        <v>15</v>
      </c>
      <c r="H9" s="32">
        <v>81</v>
      </c>
      <c r="I9" s="33">
        <v>2</v>
      </c>
      <c r="J9" s="38">
        <f>IF(ISBLANK(H9),"",RANK($H9,$H$5:$H$11)+SUMPRODUCT(($H$5:$H$11=H9)*(I9&lt;$I$5:$I$11)))</f>
        <v>5</v>
      </c>
      <c r="K9" s="38">
        <f>IF(ISBLANK(H9),"",IF($J9=1,20,IF($J9=2,18,IF($J9=3,16,IF($J9=4,15,IF($J9=5,14,IF($J9=6,13,IF($J9=7,12,IF($J9=8,11,IF($J9=9,10,IF($J9=10,9,IF($J9=11,8,IF($J9=12,7,IF($J9=13,6,IF($J9=14,5,IF($J9=15,4,IF($J9=16,3,IF($J9=17,2,IF($J9&gt;18,1,)))))))))))))))))))</f>
        <v>14</v>
      </c>
      <c r="L9" s="32">
        <v>69</v>
      </c>
      <c r="M9" s="33">
        <v>1</v>
      </c>
      <c r="N9" s="38">
        <f>IF(ISBLANK(L9),"",RANK($L9,$L$5:$L$11)+SUMPRODUCT(($L$5:$L$11=L9)*(M9&lt;$M$5:$M$11)))</f>
        <v>4</v>
      </c>
      <c r="O9" s="57">
        <f>IF(ISBLANK(L9),"",IF($N9=1,20,IF($N9=2,18,IF($N9=3,16,IF($N9=4,15,IF($N9=5,14,IF($N9=6,13,IF($N9=7,12,IF($N9=8,11,IF($N9=9,10,IF($N9=10,9,IF($N9=11,8,IF($N9=12,7,IF($N9=13,6,IF($N9=14,5,IF($N9=15,4,IF($N9=16,3,IF($N9=17,2,IF($N9&gt;18,1,IF($N9=""," "))))))))))))))))))))</f>
        <v>15</v>
      </c>
      <c r="P9" s="59">
        <f>IF(SUM(D9,H9,L9)=0,"",SUM(D9,H9,L9))</f>
        <v>231</v>
      </c>
      <c r="Q9" s="38">
        <f>IF(ISBLANK(L9),"",SUM(G9,K9,O9))</f>
        <v>44</v>
      </c>
      <c r="R9" s="38">
        <f>IF(ISBLANK(L9),"",RANK($Q9,$Q$5:$Q$11))</f>
        <v>5</v>
      </c>
    </row>
    <row r="10" spans="1:18" ht="15.75" x14ac:dyDescent="0.25">
      <c r="A10" s="2">
        <v>2</v>
      </c>
      <c r="B10" s="65" t="s">
        <v>87</v>
      </c>
      <c r="C10" s="25">
        <v>1975</v>
      </c>
      <c r="D10" s="32">
        <v>76</v>
      </c>
      <c r="E10" s="33"/>
      <c r="F10" s="38">
        <f>IF(ISBLANK(D10),"",RANK($D10,$D$5:$D$11)+SUMPRODUCT(($D$5:$D$11=D10)*(E10&lt;$E$5:$E$11)))</f>
        <v>6</v>
      </c>
      <c r="G10" s="38">
        <f>IF(ISBLANK(D10),"",IF($F10=1,20,IF($F10=2,18,IF($F10=3,16,IF($F10=4,15,IF($F10=5,14,IF($F10=6,13,IF($F10=7,12,IF($F10=8,11,IF($F10=9,10,IF($F10=10,9,IF($F10=11,8,IF($F10=12,7,IF($F10=13,6,IF($F10=14,5,IF($F10=15,4,IF($F10=16,3,IF($F10=17,2,IF($F10&gt;18,1,IF($F10=""," "))))))))))))))))))))</f>
        <v>13</v>
      </c>
      <c r="H10" s="32">
        <v>79</v>
      </c>
      <c r="I10" s="33">
        <v>3</v>
      </c>
      <c r="J10" s="38">
        <f>IF(ISBLANK(H10),"",RANK($H10,$H$5:$H$11)+SUMPRODUCT(($H$5:$H$11=H10)*(I10&lt;$I$5:$I$11)))</f>
        <v>6</v>
      </c>
      <c r="K10" s="38">
        <f>IF(ISBLANK(H10),"",IF($J10=1,20,IF($J10=2,18,IF($J10=3,16,IF($J10=4,15,IF($J10=5,14,IF($J10=6,13,IF($J10=7,12,IF($J10=8,11,IF($J10=9,10,IF($J10=10,9,IF($J10=11,8,IF($J10=12,7,IF($J10=13,6,IF($J10=14,5,IF($J10=15,4,IF($J10=16,3,IF($J10=17,2,IF($J10&gt;18,1,)))))))))))))))))))</f>
        <v>13</v>
      </c>
      <c r="L10" s="32">
        <v>67</v>
      </c>
      <c r="M10" s="33">
        <v>1</v>
      </c>
      <c r="N10" s="38">
        <f>IF(ISBLANK(L10),"",RANK($L10,$L$5:$L$11)+SUMPRODUCT(($L$5:$L$11=L10)*(M10&lt;$M$5:$M$11)))</f>
        <v>5</v>
      </c>
      <c r="O10" s="57">
        <f>IF(ISBLANK(L10),"",IF($N10=1,20,IF($N10=2,18,IF($N10=3,16,IF($N10=4,15,IF($N10=5,14,IF($N10=6,13,IF($N10=7,12,IF($N10=8,11,IF($N10=9,10,IF($N10=10,9,IF($N10=11,8,IF($N10=12,7,IF($N10=13,6,IF($N10=14,5,IF($N10=15,4,IF($N10=16,3,IF($N10=17,2,IF($N10&gt;18,1,IF($N10=""," "))))))))))))))))))))</f>
        <v>14</v>
      </c>
      <c r="P10" s="59">
        <f>IF(SUM(D10,H10,L10)=0,"",SUM(D10,H10,L10))</f>
        <v>222</v>
      </c>
      <c r="Q10" s="38">
        <f>IF(ISBLANK(L10),"",SUM(G10,K10,O10))</f>
        <v>40</v>
      </c>
      <c r="R10" s="38">
        <f>IF(ISBLANK(L10),"",RANK($Q10,$Q$5:$Q$11))</f>
        <v>6</v>
      </c>
    </row>
    <row r="11" spans="1:18" ht="15.75" x14ac:dyDescent="0.25">
      <c r="A11" s="2">
        <v>4</v>
      </c>
      <c r="B11" s="8" t="s">
        <v>88</v>
      </c>
      <c r="C11" s="25">
        <v>2013</v>
      </c>
      <c r="D11" s="32">
        <v>71</v>
      </c>
      <c r="E11" s="33"/>
      <c r="F11" s="38">
        <f>IF(ISBLANK(D11),"",RANK($D11,$D$5:$D$11)+SUMPRODUCT(($D$5:$D$11=D11)*(E11&lt;$E$5:$E$11)))</f>
        <v>7</v>
      </c>
      <c r="G11" s="38">
        <f>IF(ISBLANK(D11),"",IF($F11=1,20,IF($F11=2,18,IF($F11=3,16,IF($F11=4,15,IF($F11=5,14,IF($F11=6,13,IF($F11=7,12,IF($F11=8,11,IF($F11=9,10,IF($F11=10,9,IF($F11=11,8,IF($F11=12,7,IF($F11=13,6,IF($F11=14,5,IF($F11=15,4,IF($F11=16,3,IF($F11=17,2,IF($F11&gt;18,1,IF($F11=""," "))))))))))))))))))))</f>
        <v>12</v>
      </c>
      <c r="H11" s="32">
        <v>74</v>
      </c>
      <c r="I11" s="33"/>
      <c r="J11" s="38">
        <f>IF(ISBLANK(H11),"",RANK($H11,$H$5:$H$11)+SUMPRODUCT(($H$5:$H$11=H11)*(I11&lt;$I$5:$I$11)))</f>
        <v>7</v>
      </c>
      <c r="K11" s="38">
        <f>IF(ISBLANK(H11),"",IF($J11=1,20,IF($J11=2,18,IF($J11=3,16,IF($J11=4,15,IF($J11=5,14,IF($J11=6,13,IF($J11=7,12,IF($J11=8,11,IF($J11=9,10,IF($J11=10,9,IF($J11=11,8,IF($J11=12,7,IF($J11=13,6,IF($J11=14,5,IF($J11=15,4,IF($J11=16,3,IF($J11=17,2,IF($J11&gt;18,1,)))))))))))))))))))</f>
        <v>12</v>
      </c>
      <c r="L11" s="32">
        <v>38</v>
      </c>
      <c r="M11" s="33"/>
      <c r="N11" s="38">
        <f>IF(ISBLANK(L11),"",RANK($L11,$L$5:$L$11)+SUMPRODUCT(($L$5:$L$11=L11)*(M11&lt;$M$5:$M$11)))</f>
        <v>7</v>
      </c>
      <c r="O11" s="57">
        <f>IF(ISBLANK(L11),"",IF($N11=1,20,IF($N11=2,18,IF($N11=3,16,IF($N11=4,15,IF($N11=5,14,IF($N11=6,13,IF($N11=7,12,IF($N11=8,11,IF($N11=9,10,IF($N11=10,9,IF($N11=11,8,IF($N11=12,7,IF($N11=13,6,IF($N11=14,5,IF($N11=15,4,IF($N11=16,3,IF($N11=17,2,IF($N11&gt;18,1,IF($N11=""," "))))))))))))))))))))</f>
        <v>12</v>
      </c>
      <c r="P11" s="59">
        <f>IF(SUM(D11,H11,L11)=0,"",SUM(D11,H11,L11))</f>
        <v>183</v>
      </c>
      <c r="Q11" s="38">
        <f>IF(ISBLANK(L11),"",SUM(G11,K11,O11))</f>
        <v>36</v>
      </c>
      <c r="R11" s="38">
        <f>IF(ISBLANK(L11),"",RANK($Q11,$Q$5:$Q$11))</f>
        <v>7</v>
      </c>
    </row>
    <row r="12" spans="1:18" x14ac:dyDescent="0.25">
      <c r="A12" s="11"/>
    </row>
  </sheetData>
  <conditionalFormatting sqref="F5:F11">
    <cfRule type="duplicateValues" dxfId="65" priority="203"/>
  </conditionalFormatting>
  <conditionalFormatting sqref="G5:G11">
    <cfRule type="duplicateValues" dxfId="64" priority="204"/>
  </conditionalFormatting>
  <conditionalFormatting sqref="J5:J11">
    <cfRule type="duplicateValues" dxfId="63" priority="205"/>
  </conditionalFormatting>
  <conditionalFormatting sqref="K5:K11">
    <cfRule type="duplicateValues" dxfId="62" priority="206"/>
  </conditionalFormatting>
  <conditionalFormatting sqref="N5:N11">
    <cfRule type="duplicateValues" dxfId="61" priority="207"/>
  </conditionalFormatting>
  <conditionalFormatting sqref="O5:O11">
    <cfRule type="duplicateValues" dxfId="60" priority="208"/>
  </conditionalFormatting>
  <conditionalFormatting sqref="P5:P11">
    <cfRule type="duplicateValues" dxfId="59" priority="209"/>
  </conditionalFormatting>
  <conditionalFormatting sqref="Q5:Q11">
    <cfRule type="duplicateValues" dxfId="58" priority="210"/>
  </conditionalFormatting>
  <conditionalFormatting sqref="R5:R11">
    <cfRule type="duplicateValues" dxfId="57" priority="211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R22"/>
  <sheetViews>
    <sheetView zoomScaleNormal="100" workbookViewId="0">
      <selection activeCell="S10" sqref="S1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 t="s">
        <v>112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24</v>
      </c>
      <c r="F4" s="6" t="s">
        <v>4</v>
      </c>
      <c r="G4" s="6" t="s">
        <v>5</v>
      </c>
      <c r="H4" s="5" t="s">
        <v>69</v>
      </c>
      <c r="I4" s="5" t="s">
        <v>23</v>
      </c>
      <c r="J4" s="6" t="s">
        <v>7</v>
      </c>
      <c r="K4" s="6" t="s">
        <v>8</v>
      </c>
      <c r="L4" s="5" t="s">
        <v>70</v>
      </c>
      <c r="M4" s="5" t="s">
        <v>22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18</v>
      </c>
      <c r="B5" s="15" t="s">
        <v>31</v>
      </c>
      <c r="C5" s="24">
        <v>1991</v>
      </c>
      <c r="D5" s="12">
        <v>91</v>
      </c>
      <c r="E5" s="13"/>
      <c r="F5" s="38">
        <f>IF(ISBLANK(D5),"",RANK($D5,$D$5:$D$22)+SUMPRODUCT(($D$5:$D$22=D5)*(E5&lt;$E$5:$E$22)))</f>
        <v>2</v>
      </c>
      <c r="G5" s="38">
        <f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18</v>
      </c>
      <c r="H5" s="32">
        <v>81</v>
      </c>
      <c r="I5" s="13"/>
      <c r="J5" s="38">
        <f>IF(ISBLANK(H5),"",RANK($H5,$H$5:$H$22)+SUMPRODUCT(($H$5:$H$22=H5)*(I5&lt;$I$5:$I$22)))</f>
        <v>3</v>
      </c>
      <c r="K5" s="38">
        <f>IF(ISBLANK(H5),"",IF($J5=1,20,IF($J5=2,18,IF($J5=3,16,IF($J5=4,15,IF($J5=5,14,IF($J5=6,13,IF($J5=7,12,IF($J5=8,11,IF($J5=9,10,IF($J5=10,9,IF($J5=11,8,IF($J5=12,7,IF($J5=13,6,IF($J5=14,5,IF($J5=15,4,IF($J5=16,3,IF($J5=17,2,IF($J5&gt;=18,1,)))))))))))))))))))</f>
        <v>16</v>
      </c>
      <c r="L5" s="32">
        <v>90</v>
      </c>
      <c r="M5" s="13"/>
      <c r="N5" s="38">
        <f>IF(ISBLANK(L5),"",RANK($L5,$L$5:$L$22)+SUMPRODUCT(($L$5:$L$22=L5)*(M5&lt;$M$5:$M$22)))</f>
        <v>1</v>
      </c>
      <c r="O5" s="57">
        <f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20</v>
      </c>
      <c r="P5" s="58">
        <f>IF(SUM(D5,H5,L5)=0,"",SUM(D5,H5,L5))</f>
        <v>262</v>
      </c>
      <c r="Q5" s="38">
        <f>IF(ISBLANK(L5),"",SUM(G5,K5,O5))</f>
        <v>54</v>
      </c>
      <c r="R5" s="38">
        <f>IF(ISBLANK(L5),"",RANK($Q5,$Q$5:$Q$22))</f>
        <v>1</v>
      </c>
    </row>
    <row r="6" spans="1:18" ht="15.75" x14ac:dyDescent="0.25">
      <c r="A6" s="2">
        <v>16</v>
      </c>
      <c r="B6" s="8" t="s">
        <v>30</v>
      </c>
      <c r="C6" s="25">
        <v>1954</v>
      </c>
      <c r="D6" s="12">
        <v>88</v>
      </c>
      <c r="E6" s="13"/>
      <c r="F6" s="38">
        <f>IF(ISBLANK(D6),"",RANK($D6,$D$5:$D$22)+SUMPRODUCT(($D$5:$D$22=D6)*(E6&lt;$E$5:$E$22)))</f>
        <v>5</v>
      </c>
      <c r="G6" s="38">
        <f>IF(ISBLANK(D6),"",IF($F6=1,20,IF($F6=2,18,IF($F6=3,16,IF($F6=4,15,IF($F6=5,14,IF($F6=6,13,IF($F6=7,12,IF($F6=8,11,IF($F6=9,10,IF($F6=10,9,IF($F6=11,8,IF($F6=12,7,IF($F6=13,6,IF($F6=14,5,IF($F6=15,4,IF($F6=16,3,IF($F6=17,2,IF($F6&gt;=18,1,IF($F6=""," "))))))))))))))))))))</f>
        <v>14</v>
      </c>
      <c r="H6" s="32">
        <v>86</v>
      </c>
      <c r="I6" s="13"/>
      <c r="J6" s="38">
        <f>IF(ISBLANK(H6),"",RANK($H6,$H$5:$H$22)+SUMPRODUCT(($H$5:$H$22=H6)*(I6&lt;$I$5:$I$22)))</f>
        <v>1</v>
      </c>
      <c r="K6" s="38">
        <f>IF(ISBLANK(H6),"",IF($J6=1,20,IF($J6=2,18,IF($J6=3,16,IF($J6=4,15,IF($J6=5,14,IF($J6=6,13,IF($J6=7,12,IF($J6=8,11,IF($J6=9,10,IF($J6=10,9,IF($J6=11,8,IF($J6=12,7,IF($J6=13,6,IF($J6=14,5,IF($J6=15,4,IF($J6=16,3,IF($J6=17,2,IF($J6&gt;=18,1,)))))))))))))))))))</f>
        <v>20</v>
      </c>
      <c r="L6" s="32">
        <v>84</v>
      </c>
      <c r="M6" s="13"/>
      <c r="N6" s="38">
        <f>IF(ISBLANK(L6),"",RANK($L6,$L$5:$L$22)+SUMPRODUCT(($L$5:$L$22=L6)*(M6&lt;$M$5:$M$22)))</f>
        <v>3</v>
      </c>
      <c r="O6" s="57">
        <f>IF(ISBLANK(L6),"",IF($N6=1,20,IF($N6=2,18,IF($N6=3,16,IF($N6=4,15,IF($N6=5,14,IF($N6=6,13,IF($N6=7,12,IF($N6=8,11,IF($N6=9,10,IF($N6=10,9,IF($N6=11,8,IF($N6=12,7,IF($N6=13,6,IF($N6=14,5,IF($N6=15,4,IF($N6=16,3,IF($N6=17,2,IF($N6&gt;=18,1,IF($N6=""," "))))))))))))))))))))</f>
        <v>16</v>
      </c>
      <c r="P6" s="59">
        <f>IF(SUM(D6,H6,L6)=0,"",SUM(D6,H6,L6))</f>
        <v>258</v>
      </c>
      <c r="Q6" s="38">
        <f>IF(ISBLANK(L6),"",SUM(G6,K6,O6))</f>
        <v>50</v>
      </c>
      <c r="R6" s="38">
        <f>IF(ISBLANK(L6),"",RANK($Q6,$Q$5:$Q$22))</f>
        <v>2</v>
      </c>
    </row>
    <row r="7" spans="1:18" ht="15.75" x14ac:dyDescent="0.25">
      <c r="A7" s="2">
        <v>17</v>
      </c>
      <c r="B7" s="8" t="s">
        <v>60</v>
      </c>
      <c r="C7" s="25">
        <v>1959</v>
      </c>
      <c r="D7" s="12">
        <v>89</v>
      </c>
      <c r="E7" s="13"/>
      <c r="F7" s="38">
        <f>IF(ISBLANK(D7),"",RANK($D7,$D$5:$D$22)+SUMPRODUCT(($D$5:$D$22=D7)*(E7&lt;$E$5:$E$22)))</f>
        <v>3</v>
      </c>
      <c r="G7" s="38">
        <f>IF(ISBLANK(D7),"",IF($F7=1,20,IF($F7=2,18,IF($F7=3,16,IF($F7=4,15,IF($F7=5,14,IF($F7=6,13,IF($F7=7,12,IF($F7=8,11,IF($F7=9,10,IF($F7=10,9,IF($F7=11,8,IF($F7=12,7,IF($F7=13,6,IF($F7=14,5,IF($F7=15,4,IF($F7=16,3,IF($F7=17,2,IF($F7&gt;=18,1,IF($F7=""," "))))))))))))))))))))</f>
        <v>16</v>
      </c>
      <c r="H7" s="32">
        <v>78</v>
      </c>
      <c r="I7" s="13"/>
      <c r="J7" s="38">
        <f>IF(ISBLANK(H7),"",RANK($H7,$H$5:$H$22)+SUMPRODUCT(($H$5:$H$22=H7)*(I7&lt;$I$5:$I$22)))</f>
        <v>4</v>
      </c>
      <c r="K7" s="38">
        <f>IF(ISBLANK(H7),"",IF($J7=1,20,IF($J7=2,18,IF($J7=3,16,IF($J7=4,15,IF($J7=5,14,IF($J7=6,13,IF($J7=7,12,IF($J7=8,11,IF($J7=9,10,IF($J7=10,9,IF($J7=11,8,IF($J7=12,7,IF($J7=13,6,IF($J7=14,5,IF($J7=15,4,IF($J7=16,3,IF($J7=17,2,IF($J7&gt;=18,1,)))))))))))))))))))</f>
        <v>15</v>
      </c>
      <c r="L7" s="32">
        <v>86</v>
      </c>
      <c r="M7" s="13"/>
      <c r="N7" s="38">
        <f>IF(ISBLANK(L7),"",RANK($L7,$L$5:$L$22)+SUMPRODUCT(($L$5:$L$22=L7)*(M7&lt;$M$5:$M$22)))</f>
        <v>2</v>
      </c>
      <c r="O7" s="57">
        <f>IF(ISBLANK(L7),"",IF($N7=1,20,IF($N7=2,18,IF($N7=3,16,IF($N7=4,15,IF($N7=5,14,IF($N7=6,13,IF($N7=7,12,IF($N7=8,11,IF($N7=9,10,IF($N7=10,9,IF($N7=11,8,IF($N7=12,7,IF($N7=13,6,IF($N7=14,5,IF($N7=15,4,IF($N7=16,3,IF($N7=17,2,IF($N7&gt;=18,1,IF($N7=""," "))))))))))))))))))))</f>
        <v>18</v>
      </c>
      <c r="P7" s="59">
        <f>IF(SUM(D7,H7,L7)=0,"",SUM(D7,H7,L7))</f>
        <v>253</v>
      </c>
      <c r="Q7" s="38">
        <f>IF(ISBLANK(L7),"",SUM(G7,K7,O7))</f>
        <v>49</v>
      </c>
      <c r="R7" s="38">
        <f>IF(ISBLANK(L7),"",RANK($Q7,$Q$5:$Q$22))</f>
        <v>3</v>
      </c>
    </row>
    <row r="8" spans="1:18" ht="15.75" x14ac:dyDescent="0.25">
      <c r="A8" s="2">
        <v>12</v>
      </c>
      <c r="B8" s="8" t="s">
        <v>57</v>
      </c>
      <c r="C8" s="25">
        <v>1979</v>
      </c>
      <c r="D8" s="12">
        <v>88</v>
      </c>
      <c r="E8" s="13">
        <v>1</v>
      </c>
      <c r="F8" s="38">
        <f>IF(ISBLANK(D8),"",RANK($D8,$D$5:$D$22)+SUMPRODUCT(($D$5:$D$22=D8)*(E8&lt;$E$5:$E$22)))</f>
        <v>4</v>
      </c>
      <c r="G8" s="38">
        <f>IF(ISBLANK(D8),"",IF($F8=1,20,IF($F8=2,18,IF($F8=3,16,IF($F8=4,15,IF($F8=5,14,IF($F8=6,13,IF($F8=7,12,IF($F8=8,11,IF($F8=9,10,IF($F8=10,9,IF($F8=11,8,IF($F8=12,7,IF($F8=13,6,IF($F8=14,5,IF($F8=15,4,IF($F8=16,3,IF($F8=17,2,IF($F8&gt;=18,1,IF($F8=""," "))))))))))))))))))))</f>
        <v>15</v>
      </c>
      <c r="H8" s="32">
        <v>82</v>
      </c>
      <c r="I8" s="13"/>
      <c r="J8" s="38">
        <f>IF(ISBLANK(H8),"",RANK($H8,$H$5:$H$22)+SUMPRODUCT(($H$5:$H$22=H8)*(I8&lt;$I$5:$I$22)))</f>
        <v>2</v>
      </c>
      <c r="K8" s="38">
        <f>IF(ISBLANK(H8),"",IF($J8=1,20,IF($J8=2,18,IF($J8=3,16,IF($J8=4,15,IF($J8=5,14,IF($J8=6,13,IF($J8=7,12,IF($J8=8,11,IF($J8=9,10,IF($J8=10,9,IF($J8=11,8,IF($J8=12,7,IF($J8=13,6,IF($J8=14,5,IF($J8=15,4,IF($J8=16,3,IF($J8=17,2,IF($J8&gt;=18,1,)))))))))))))))))))</f>
        <v>18</v>
      </c>
      <c r="L8" s="32">
        <v>83</v>
      </c>
      <c r="M8" s="13"/>
      <c r="N8" s="38">
        <f>IF(ISBLANK(L8),"",RANK($L8,$L$5:$L$22)+SUMPRODUCT(($L$5:$L$22=L8)*(M8&lt;$M$5:$M$22)))</f>
        <v>4</v>
      </c>
      <c r="O8" s="57">
        <f>IF(ISBLANK(L8),"",IF($N8=1,20,IF($N8=2,18,IF($N8=3,16,IF($N8=4,15,IF($N8=5,14,IF($N8=6,13,IF($N8=7,12,IF($N8=8,11,IF($N8=9,10,IF($N8=10,9,IF($N8=11,8,IF($N8=12,7,IF($N8=13,6,IF($N8=14,5,IF($N8=15,4,IF($N8=16,3,IF($N8=17,2,IF($N8&gt;=18,1,IF($N8=""," "))))))))))))))))))))</f>
        <v>15</v>
      </c>
      <c r="P8" s="59">
        <f>IF(SUM(D8,H8,L8)=0,"",SUM(D8,H8,L8))</f>
        <v>253</v>
      </c>
      <c r="Q8" s="38">
        <f>IF(ISBLANK(L8),"",SUM(G8,K8,O8))</f>
        <v>48</v>
      </c>
      <c r="R8" s="38">
        <f>IF(ISBLANK(L8),"",RANK($Q8,$Q$5:$Q$22))</f>
        <v>4</v>
      </c>
    </row>
    <row r="9" spans="1:18" ht="15.75" x14ac:dyDescent="0.25">
      <c r="A9" s="2">
        <v>3</v>
      </c>
      <c r="B9" s="8" t="s">
        <v>27</v>
      </c>
      <c r="C9" s="25">
        <v>1974</v>
      </c>
      <c r="D9" s="12">
        <v>92</v>
      </c>
      <c r="E9" s="13"/>
      <c r="F9" s="38">
        <f>IF(ISBLANK(D9),"",RANK($D9,$D$5:$D$22)+SUMPRODUCT(($D$5:$D$22=D9)*(E9&lt;$E$5:$E$22)))</f>
        <v>1</v>
      </c>
      <c r="G9" s="38">
        <f>IF(ISBLANK(D9),"",IF($F9=1,20,IF($F9=2,18,IF($F9=3,16,IF($F9=4,15,IF($F9=5,14,IF($F9=6,13,IF($F9=7,12,IF($F9=8,11,IF($F9=9,10,IF($F9=10,9,IF($F9=11,8,IF($F9=12,7,IF($F9=13,6,IF($F9=14,5,IF($F9=15,4,IF($F9=16,3,IF($F9=17,2,IF($F9&gt;=18,1,IF($F9=""," "))))))))))))))))))))</f>
        <v>20</v>
      </c>
      <c r="H9" s="32">
        <v>74</v>
      </c>
      <c r="I9" s="13"/>
      <c r="J9" s="38">
        <f>IF(ISBLANK(H9),"",RANK($H9,$H$5:$H$22)+SUMPRODUCT(($H$5:$H$22=H9)*(I9&lt;$I$5:$I$22)))</f>
        <v>5</v>
      </c>
      <c r="K9" s="38">
        <f>IF(ISBLANK(H9),"",IF($J9=1,20,IF($J9=2,18,IF($J9=3,16,IF($J9=4,15,IF($J9=5,14,IF($J9=6,13,IF($J9=7,12,IF($J9=8,11,IF($J9=9,10,IF($J9=10,9,IF($J9=11,8,IF($J9=12,7,IF($J9=13,6,IF($J9=14,5,IF($J9=15,4,IF($J9=16,3,IF($J9=17,2,IF($J9&gt;=18,1,)))))))))))))))))))</f>
        <v>14</v>
      </c>
      <c r="L9" s="32">
        <v>80</v>
      </c>
      <c r="M9" s="13"/>
      <c r="N9" s="38">
        <f>IF(ISBLANK(L9),"",RANK($L9,$L$5:$L$22)+SUMPRODUCT(($L$5:$L$22=L9)*(M9&lt;$M$5:$M$22)))</f>
        <v>5</v>
      </c>
      <c r="O9" s="57">
        <f>IF(ISBLANK(L9),"",IF($N9=1,20,IF($N9=2,18,IF($N9=3,16,IF($N9=4,15,IF($N9=5,14,IF($N9=6,13,IF($N9=7,12,IF($N9=8,11,IF($N9=9,10,IF($N9=10,9,IF($N9=11,8,IF($N9=12,7,IF($N9=13,6,IF($N9=14,5,IF($N9=15,4,IF($N9=16,3,IF($N9=17,2,IF($N9&gt;=18,1,IF($N9=""," "))))))))))))))))))))</f>
        <v>14</v>
      </c>
      <c r="P9" s="59">
        <f>IF(SUM(D9,H9,L9)=0,"",SUM(D9,H9,L9))</f>
        <v>246</v>
      </c>
      <c r="Q9" s="38">
        <f>IF(ISBLANK(L9),"",SUM(G9,K9,O9))</f>
        <v>48</v>
      </c>
      <c r="R9" s="38">
        <v>5</v>
      </c>
    </row>
    <row r="10" spans="1:18" ht="15.75" x14ac:dyDescent="0.25">
      <c r="A10" s="2">
        <v>7</v>
      </c>
      <c r="B10" s="8" t="s">
        <v>54</v>
      </c>
      <c r="C10" s="25">
        <v>1978</v>
      </c>
      <c r="D10" s="12">
        <v>86</v>
      </c>
      <c r="E10" s="13"/>
      <c r="F10" s="38">
        <f>IF(ISBLANK(D10),"",RANK($D10,$D$5:$D$22)+SUMPRODUCT(($D$5:$D$22=D10)*(E10&lt;$E$5:$E$22)))</f>
        <v>6</v>
      </c>
      <c r="G10" s="38">
        <f>IF(ISBLANK(D10),"",IF($F10=1,20,IF($F10=2,18,IF($F10=3,16,IF($F10=4,15,IF($F10=5,14,IF($F10=6,13,IF($F10=7,12,IF($F10=8,11,IF($F10=9,10,IF($F10=10,9,IF($F10=11,8,IF($F10=12,7,IF($F10=13,6,IF($F10=14,5,IF($F10=15,4,IF($F10=16,3,IF($F10=17,2,IF($F10&gt;=18,1,IF($F10=""," "))))))))))))))))))))</f>
        <v>13</v>
      </c>
      <c r="H10" s="32">
        <v>67</v>
      </c>
      <c r="I10" s="13"/>
      <c r="J10" s="38">
        <f>IF(ISBLANK(H10),"",RANK($H10,$H$5:$H$22)+SUMPRODUCT(($H$5:$H$22=H10)*(I10&lt;$I$5:$I$22)))</f>
        <v>7</v>
      </c>
      <c r="K10" s="38">
        <f>IF(ISBLANK(H10),"",IF($J10=1,20,IF($J10=2,18,IF($J10=3,16,IF($J10=4,15,IF($J10=5,14,IF($J10=6,13,IF($J10=7,12,IF($J10=8,11,IF($J10=9,10,IF($J10=10,9,IF($J10=11,8,IF($J10=12,7,IF($J10=13,6,IF($J10=14,5,IF($J10=15,4,IF($J10=16,3,IF($J10=17,2,IF($J10&gt;=18,1,)))))))))))))))))))</f>
        <v>12</v>
      </c>
      <c r="L10" s="32">
        <v>78</v>
      </c>
      <c r="M10" s="13"/>
      <c r="N10" s="38">
        <f>IF(ISBLANK(L10),"",RANK($L10,$L$5:$L$22)+SUMPRODUCT(($L$5:$L$22=L10)*(M10&lt;$M$5:$M$22)))</f>
        <v>7</v>
      </c>
      <c r="O10" s="57">
        <f>IF(ISBLANK(L10),"",IF($N10=1,20,IF($N10=2,18,IF($N10=3,16,IF($N10=4,15,IF($N10=5,14,IF($N10=6,13,IF($N10=7,12,IF($N10=8,11,IF($N10=9,10,IF($N10=10,9,IF($N10=11,8,IF($N10=12,7,IF($N10=13,6,IF($N10=14,5,IF($N10=15,4,IF($N10=16,3,IF($N10=17,2,IF($N10&gt;=18,1,IF($N10=""," "))))))))))))))))))))</f>
        <v>12</v>
      </c>
      <c r="P10" s="59">
        <f>IF(SUM(D10,H10,L10)=0,"",SUM(D10,H10,L10))</f>
        <v>231</v>
      </c>
      <c r="Q10" s="38">
        <f>IF(ISBLANK(L10),"",SUM(G10,K10,O10))</f>
        <v>37</v>
      </c>
      <c r="R10" s="38">
        <f>IF(ISBLANK(L10),"",RANK($Q10,$Q$5:$Q$22))</f>
        <v>6</v>
      </c>
    </row>
    <row r="11" spans="1:18" ht="15.75" x14ac:dyDescent="0.25">
      <c r="A11" s="2">
        <v>11</v>
      </c>
      <c r="B11" s="8" t="s">
        <v>53</v>
      </c>
      <c r="C11" s="25">
        <v>1979</v>
      </c>
      <c r="D11" s="12">
        <v>71</v>
      </c>
      <c r="E11" s="13"/>
      <c r="F11" s="38">
        <f>IF(ISBLANK(D11),"",RANK($D11,$D$5:$D$22)+SUMPRODUCT(($D$5:$D$22=D11)*(E11&lt;$E$5:$E$22)))</f>
        <v>11</v>
      </c>
      <c r="G11" s="38">
        <f>IF(ISBLANK(D11),"",IF($F11=1,20,IF($F11=2,18,IF($F11=3,16,IF($F11=4,15,IF($F11=5,14,IF($F11=6,13,IF($F11=7,12,IF($F11=8,11,IF($F11=9,10,IF($F11=10,9,IF($F11=11,8,IF($F11=12,7,IF($F11=13,6,IF($F11=14,5,IF($F11=15,4,IF($F11=16,3,IF($F11=17,2,IF($F11&gt;=18,1,IF($F11=""," "))))))))))))))))))))</f>
        <v>8</v>
      </c>
      <c r="H11" s="32">
        <v>72</v>
      </c>
      <c r="I11" s="13"/>
      <c r="J11" s="38">
        <f>IF(ISBLANK(H11),"",RANK($H11,$H$5:$H$22)+SUMPRODUCT(($H$5:$H$22=H11)*(I11&lt;$I$5:$I$22)))</f>
        <v>6</v>
      </c>
      <c r="K11" s="38">
        <f>IF(ISBLANK(H11),"",IF($J11=1,20,IF($J11=2,18,IF($J11=3,16,IF($J11=4,15,IF($J11=5,14,IF($J11=6,13,IF($J11=7,12,IF($J11=8,11,IF($J11=9,10,IF($J11=10,9,IF($J11=11,8,IF($J11=12,7,IF($J11=13,6,IF($J11=14,5,IF($J11=15,4,IF($J11=16,3,IF($J11=17,2,IF($J11&gt;=18,1,)))))))))))))))))))</f>
        <v>13</v>
      </c>
      <c r="L11" s="32">
        <v>76</v>
      </c>
      <c r="M11" s="13"/>
      <c r="N11" s="38">
        <f>IF(ISBLANK(L11),"",RANK($L11,$L$5:$L$22)+SUMPRODUCT(($L$5:$L$22=L11)*(M11&lt;$M$5:$M$22)))</f>
        <v>8</v>
      </c>
      <c r="O11" s="57">
        <f>IF(ISBLANK(L11),"",IF($N11=1,20,IF($N11=2,18,IF($N11=3,16,IF($N11=4,15,IF($N11=5,14,IF($N11=6,13,IF($N11=7,12,IF($N11=8,11,IF($N11=9,10,IF($N11=10,9,IF($N11=11,8,IF($N11=12,7,IF($N11=13,6,IF($N11=14,5,IF($N11=15,4,IF($N11=16,3,IF($N11=17,2,IF($N11&gt;=18,1,IF($N11=""," "))))))))))))))))))))</f>
        <v>11</v>
      </c>
      <c r="P11" s="59">
        <f>IF(SUM(D11,H11,L11)=0,"",SUM(D11,H11,L11))</f>
        <v>219</v>
      </c>
      <c r="Q11" s="38">
        <f>IF(ISBLANK(L11),"",SUM(G11,K11,O11))</f>
        <v>32</v>
      </c>
      <c r="R11" s="38">
        <f>IF(ISBLANK(L11),"",RANK($Q11,$Q$5:$Q$22))</f>
        <v>7</v>
      </c>
    </row>
    <row r="12" spans="1:18" ht="15.75" x14ac:dyDescent="0.25">
      <c r="A12" s="2">
        <v>8</v>
      </c>
      <c r="B12" s="8" t="s">
        <v>56</v>
      </c>
      <c r="C12" s="25">
        <v>1989</v>
      </c>
      <c r="D12" s="12">
        <v>78</v>
      </c>
      <c r="E12" s="13"/>
      <c r="F12" s="38">
        <f>IF(ISBLANK(D12),"",RANK($D12,$D$5:$D$22)+SUMPRODUCT(($D$5:$D$22=D12)*(E12&lt;$E$5:$E$22)))</f>
        <v>7</v>
      </c>
      <c r="G12" s="38">
        <f>IF(ISBLANK(D12),"",IF($F12=1,20,IF($F12=2,18,IF($F12=3,16,IF($F12=4,15,IF($F12=5,14,IF($F12=6,13,IF($F12=7,12,IF($F12=8,11,IF($F12=9,10,IF($F12=10,9,IF($F12=11,8,IF($F12=12,7,IF($F12=13,6,IF($F12=14,5,IF($F12=15,4,IF($F12=16,3,IF($F12=17,2,IF($F12&gt;=18,1,IF($F12=""," "))))))))))))))))))))</f>
        <v>12</v>
      </c>
      <c r="H12" s="32">
        <v>65</v>
      </c>
      <c r="I12" s="13"/>
      <c r="J12" s="38">
        <f>IF(ISBLANK(H12),"",RANK($H12,$H$5:$H$22)+SUMPRODUCT(($H$5:$H$22=H12)*(I12&lt;$I$5:$I$22)))</f>
        <v>8</v>
      </c>
      <c r="K12" s="38">
        <f>IF(ISBLANK(H12),"",IF($J12=1,20,IF($J12=2,18,IF($J12=3,16,IF($J12=4,15,IF($J12=5,14,IF($J12=6,13,IF($J12=7,12,IF($J12=8,11,IF($J12=9,10,IF($J12=10,9,IF($J12=11,8,IF($J12=12,7,IF($J12=13,6,IF($J12=14,5,IF($J12=15,4,IF($J12=16,3,IF($J12=17,2,IF($J12&gt;=18,1,)))))))))))))))))))</f>
        <v>11</v>
      </c>
      <c r="L12" s="32">
        <v>60</v>
      </c>
      <c r="M12" s="13"/>
      <c r="N12" s="38">
        <f>IF(ISBLANK(L12),"",RANK($L12,$L$5:$L$22)+SUMPRODUCT(($L$5:$L$22=L12)*(M12&lt;$M$5:$M$22)))</f>
        <v>10</v>
      </c>
      <c r="O12" s="57">
        <f>IF(ISBLANK(L12),"",IF($N12=1,20,IF($N12=2,18,IF($N12=3,16,IF($N12=4,15,IF($N12=5,14,IF($N12=6,13,IF($N12=7,12,IF($N12=8,11,IF($N12=9,10,IF($N12=10,9,IF($N12=11,8,IF($N12=12,7,IF($N12=13,6,IF($N12=14,5,IF($N12=15,4,IF($N12=16,3,IF($N12=17,2,IF($N12&gt;=18,1,IF($N12=""," "))))))))))))))))))))</f>
        <v>9</v>
      </c>
      <c r="P12" s="59">
        <f>IF(SUM(D12,H12,L12)=0,"",SUM(D12,H12,L12))</f>
        <v>203</v>
      </c>
      <c r="Q12" s="38">
        <f>IF(ISBLANK(L12),"",SUM(G12,K12,O12))</f>
        <v>32</v>
      </c>
      <c r="R12" s="38">
        <v>8</v>
      </c>
    </row>
    <row r="13" spans="1:18" ht="15.75" x14ac:dyDescent="0.25">
      <c r="A13" s="2">
        <v>6</v>
      </c>
      <c r="B13" s="8" t="s">
        <v>55</v>
      </c>
      <c r="C13" s="25">
        <v>1980</v>
      </c>
      <c r="D13" s="12">
        <v>76</v>
      </c>
      <c r="E13" s="13"/>
      <c r="F13" s="38">
        <f>IF(ISBLANK(D13),"",RANK($D13,$D$5:$D$22)+SUMPRODUCT(($D$5:$D$22=D13)*(E13&lt;$E$5:$E$22)))</f>
        <v>9</v>
      </c>
      <c r="G13" s="38">
        <f>IF(ISBLANK(D13),"",IF($F13=1,20,IF($F13=2,18,IF($F13=3,16,IF($F13=4,15,IF($F13=5,14,IF($F13=6,13,IF($F13=7,12,IF($F13=8,11,IF($F13=9,10,IF($F13=10,9,IF($F13=11,8,IF($F13=12,7,IF($F13=13,6,IF($F13=14,5,IF($F13=15,4,IF($F13=16,3,IF($F13=17,2,IF($F13&gt;=18,1,IF($F13=""," "))))))))))))))))))))</f>
        <v>10</v>
      </c>
      <c r="H13" s="32">
        <v>62</v>
      </c>
      <c r="I13" s="13"/>
      <c r="J13" s="38">
        <f>IF(ISBLANK(H13),"",RANK($H13,$H$5:$H$22)+SUMPRODUCT(($H$5:$H$22=H13)*(I13&lt;$I$5:$I$22)))</f>
        <v>10</v>
      </c>
      <c r="K13" s="38">
        <f>IF(ISBLANK(H13),"",IF($J13=1,20,IF($J13=2,18,IF($J13=3,16,IF($J13=4,15,IF($J13=5,14,IF($J13=6,13,IF($J13=7,12,IF($J13=8,11,IF($J13=9,10,IF($J13=10,9,IF($J13=11,8,IF($J13=12,7,IF($J13=13,6,IF($J13=14,5,IF($J13=15,4,IF($J13=16,3,IF($J13=17,2,IF($J13&gt;=18,1,)))))))))))))))))))</f>
        <v>9</v>
      </c>
      <c r="L13" s="32">
        <v>59</v>
      </c>
      <c r="M13" s="13"/>
      <c r="N13" s="38">
        <f>IF(ISBLANK(L13),"",RANK($L13,$L$5:$L$22)+SUMPRODUCT(($L$5:$L$22=L13)*(M13&lt;$M$5:$M$22)))</f>
        <v>11</v>
      </c>
      <c r="O13" s="57">
        <f>IF(ISBLANK(L13),"",IF($N13=1,20,IF($N13=2,18,IF($N13=3,16,IF($N13=4,15,IF($N13=5,14,IF($N13=6,13,IF($N13=7,12,IF($N13=8,11,IF($N13=9,10,IF($N13=10,9,IF($N13=11,8,IF($N13=12,7,IF($N13=13,6,IF($N13=14,5,IF($N13=15,4,IF($N13=16,3,IF($N13=17,2,IF($N13&gt;=18,1,IF($N13=""," "))))))))))))))))))))</f>
        <v>8</v>
      </c>
      <c r="P13" s="59">
        <f>IF(SUM(D13,H13,L13)=0,"",SUM(D13,H13,L13))</f>
        <v>197</v>
      </c>
      <c r="Q13" s="38">
        <f>IF(ISBLANK(L13),"",SUM(G13,K13,O13))</f>
        <v>27</v>
      </c>
      <c r="R13" s="38">
        <f>IF(ISBLANK(L13),"",RANK($Q13,$Q$5:$Q$22))</f>
        <v>9</v>
      </c>
    </row>
    <row r="14" spans="1:18" ht="15.75" x14ac:dyDescent="0.25">
      <c r="A14" s="2">
        <v>9</v>
      </c>
      <c r="B14" s="8" t="s">
        <v>102</v>
      </c>
      <c r="C14" s="25">
        <v>1997</v>
      </c>
      <c r="D14" s="12">
        <v>64</v>
      </c>
      <c r="E14" s="13"/>
      <c r="F14" s="38">
        <f>IF(ISBLANK(D14),"",RANK($D14,$D$5:$D$22)+SUMPRODUCT(($D$5:$D$22=D14)*(E14&lt;$E$5:$E$22)))</f>
        <v>14</v>
      </c>
      <c r="G14" s="38">
        <f>IF(ISBLANK(D14),"",IF($F14=1,20,IF($F14=2,18,IF($F14=3,16,IF($F14=4,15,IF($F14=5,14,IF($F14=6,13,IF($F14=7,12,IF($F14=8,11,IF($F14=9,10,IF($F14=10,9,IF($F14=11,8,IF($F14=12,7,IF($F14=13,6,IF($F14=14,5,IF($F14=15,4,IF($F14=16,3,IF($F14=17,2,IF($F14&gt;=18,1,IF($F14=""," "))))))))))))))))))))</f>
        <v>5</v>
      </c>
      <c r="H14" s="32">
        <v>56</v>
      </c>
      <c r="I14" s="13"/>
      <c r="J14" s="38">
        <f>IF(ISBLANK(H14),"",RANK($H14,$H$5:$H$22)+SUMPRODUCT(($H$5:$H$22=H14)*(I14&lt;$I$5:$I$22)))</f>
        <v>11</v>
      </c>
      <c r="K14" s="38">
        <f>IF(ISBLANK(H14),"",IF($J14=1,20,IF($J14=2,18,IF($J14=3,16,IF($J14=4,15,IF($J14=5,14,IF($J14=6,13,IF($J14=7,12,IF($J14=8,11,IF($J14=9,10,IF($J14=10,9,IF($J14=11,8,IF($J14=12,7,IF($J14=13,6,IF($J14=14,5,IF($J14=15,4,IF($J14=16,3,IF($J14=17,2,IF($J14&gt;=18,1,)))))))))))))))))))</f>
        <v>8</v>
      </c>
      <c r="L14" s="32">
        <v>79</v>
      </c>
      <c r="M14" s="13"/>
      <c r="N14" s="38">
        <f>IF(ISBLANK(L14),"",RANK($L14,$L$5:$L$22)+SUMPRODUCT(($L$5:$L$22=L14)*(M14&lt;$M$5:$M$22)))</f>
        <v>6</v>
      </c>
      <c r="O14" s="57">
        <f>IF(ISBLANK(L14),"",IF($N14=1,20,IF($N14=2,18,IF($N14=3,16,IF($N14=4,15,IF($N14=5,14,IF($N14=6,13,IF($N14=7,12,IF($N14=8,11,IF($N14=9,10,IF($N14=10,9,IF($N14=11,8,IF($N14=12,7,IF($N14=13,6,IF($N14=14,5,IF($N14=15,4,IF($N14=16,3,IF($N14=17,2,IF($N14&gt;=18,1,IF($N14=""," "))))))))))))))))))))</f>
        <v>13</v>
      </c>
      <c r="P14" s="59">
        <f>IF(SUM(D14,H14,L14)=0,"",SUM(D14,H14,L14))</f>
        <v>199</v>
      </c>
      <c r="Q14" s="38">
        <f>IF(ISBLANK(L14),"",SUM(G14,K14,O14))</f>
        <v>26</v>
      </c>
      <c r="R14" s="38">
        <f>IF(ISBLANK(L14),"",RANK($Q14,$Q$5:$Q$22))</f>
        <v>10</v>
      </c>
    </row>
    <row r="15" spans="1:18" ht="15.75" x14ac:dyDescent="0.25">
      <c r="A15" s="2">
        <v>14</v>
      </c>
      <c r="B15" s="8" t="s">
        <v>59</v>
      </c>
      <c r="C15" s="25">
        <v>1975</v>
      </c>
      <c r="D15" s="12">
        <v>75</v>
      </c>
      <c r="E15" s="13"/>
      <c r="F15" s="38">
        <f>IF(ISBLANK(D15),"",RANK($D15,$D$5:$D$22)+SUMPRODUCT(($D$5:$D$22=D15)*(E15&lt;$E$5:$E$22)))</f>
        <v>10</v>
      </c>
      <c r="G15" s="38">
        <f>IF(ISBLANK(D15),"",IF($F15=1,20,IF($F15=2,18,IF($F15=3,16,IF($F15=4,15,IF($F15=5,14,IF($F15=6,13,IF($F15=7,12,IF($F15=8,11,IF($F15=9,10,IF($F15=10,9,IF($F15=11,8,IF($F15=12,7,IF($F15=13,6,IF($F15=14,5,IF($F15=15,4,IF($F15=16,3,IF($F15=17,2,IF($F15&gt;=18,1,IF($F15=""," "))))))))))))))))))))</f>
        <v>9</v>
      </c>
      <c r="H15" s="32">
        <v>44</v>
      </c>
      <c r="I15" s="13"/>
      <c r="J15" s="38">
        <f>IF(ISBLANK(H15),"",RANK($H15,$H$5:$H$22)+SUMPRODUCT(($H$5:$H$22=H15)*(I15&lt;$I$5:$I$22)))</f>
        <v>14</v>
      </c>
      <c r="K15" s="38">
        <f>IF(ISBLANK(H15),"",IF($J15=1,20,IF($J15=2,18,IF($J15=3,16,IF($J15=4,15,IF($J15=5,14,IF($J15=6,13,IF($J15=7,12,IF($J15=8,11,IF($J15=9,10,IF($J15=10,9,IF($J15=11,8,IF($J15=12,7,IF($J15=13,6,IF($J15=14,5,IF($J15=15,4,IF($J15=16,3,IF($J15=17,2,IF($J15&gt;=18,1,)))))))))))))))))))</f>
        <v>5</v>
      </c>
      <c r="L15" s="32">
        <v>70</v>
      </c>
      <c r="M15" s="13"/>
      <c r="N15" s="38">
        <f>IF(ISBLANK(L15),"",RANK($L15,$L$5:$L$22)+SUMPRODUCT(($L$5:$L$22=L15)*(M15&lt;$M$5:$M$22)))</f>
        <v>9</v>
      </c>
      <c r="O15" s="57">
        <f>IF(ISBLANK(L15),"",IF($N15=1,20,IF($N15=2,18,IF($N15=3,16,IF($N15=4,15,IF($N15=5,14,IF($N15=6,13,IF($N15=7,12,IF($N15=8,11,IF($N15=9,10,IF($N15=10,9,IF($N15=11,8,IF($N15=12,7,IF($N15=13,6,IF($N15=14,5,IF($N15=15,4,IF($N15=16,3,IF($N15=17,2,IF($N15&gt;=18,1,IF($N15=""," "))))))))))))))))))))</f>
        <v>10</v>
      </c>
      <c r="P15" s="59">
        <f>IF(SUM(D15,H15,L15)=0,"",SUM(D15,H15,L15))</f>
        <v>189</v>
      </c>
      <c r="Q15" s="38">
        <f>IF(ISBLANK(L15),"",SUM(G15,K15,O15))</f>
        <v>24</v>
      </c>
      <c r="R15" s="38">
        <f>IF(ISBLANK(L15),"",RANK($Q15,$Q$5:$Q$22))</f>
        <v>11</v>
      </c>
    </row>
    <row r="16" spans="1:18" ht="17.25" customHeight="1" x14ac:dyDescent="0.25">
      <c r="A16" s="2">
        <v>13</v>
      </c>
      <c r="B16" s="8" t="s">
        <v>32</v>
      </c>
      <c r="C16" s="25">
        <v>1958</v>
      </c>
      <c r="D16" s="12">
        <v>77</v>
      </c>
      <c r="E16" s="13"/>
      <c r="F16" s="38">
        <f>IF(ISBLANK(D16),"",RANK($D16,$D$5:$D$22)+SUMPRODUCT(($D$5:$D$22=D16)*(E16&lt;$E$5:$E$22)))</f>
        <v>8</v>
      </c>
      <c r="G16" s="38">
        <f>IF(ISBLANK(D16),"",IF($F16=1,20,IF($F16=2,18,IF($F16=3,16,IF($F16=4,15,IF($F16=5,14,IF($F16=6,13,IF($F16=7,12,IF($F16=8,11,IF($F16=9,10,IF($F16=10,9,IF($F16=11,8,IF($F16=12,7,IF($F16=13,6,IF($F16=14,5,IF($F16=15,4,IF($F16=16,3,IF($F16=17,2,IF($F16&gt;=18,1,IF($F16=""," "))))))))))))))))))))</f>
        <v>11</v>
      </c>
      <c r="H16" s="32">
        <v>45</v>
      </c>
      <c r="I16" s="13"/>
      <c r="J16" s="38">
        <f>IF(ISBLANK(H16),"",RANK($H16,$H$5:$H$22)+SUMPRODUCT(($H$5:$H$22=H16)*(I16&lt;$I$5:$I$22)))</f>
        <v>13</v>
      </c>
      <c r="K16" s="38">
        <f>IF(ISBLANK(H16),"",IF($J16=1,20,IF($J16=2,18,IF($J16=3,16,IF($J16=4,15,IF($J16=5,14,IF($J16=6,13,IF($J16=7,12,IF($J16=8,11,IF($J16=9,10,IF($J16=10,9,IF($J16=11,8,IF($J16=12,7,IF($J16=13,6,IF($J16=14,5,IF($J16=15,4,IF($J16=16,3,IF($J16=17,2,IF($J16&gt;=18,1,)))))))))))))))))))</f>
        <v>6</v>
      </c>
      <c r="L16" s="32">
        <v>45</v>
      </c>
      <c r="M16" s="13"/>
      <c r="N16" s="38">
        <f>IF(ISBLANK(L16),"",RANK($L16,$L$5:$L$22)+SUMPRODUCT(($L$5:$L$22=L16)*(M16&lt;$M$5:$M$22)))</f>
        <v>14</v>
      </c>
      <c r="O16" s="57">
        <f>IF(ISBLANK(L16),"",IF($N16=1,20,IF($N16=2,18,IF($N16=3,16,IF($N16=4,15,IF($N16=5,14,IF($N16=6,13,IF($N16=7,12,IF($N16=8,11,IF($N16=9,10,IF($N16=10,9,IF($N16=11,8,IF($N16=12,7,IF($N16=13,6,IF($N16=14,5,IF($N16=15,4,IF($N16=16,3,IF($N16=17,2,IF($N16&gt;=18,1,IF($N16=""," "))))))))))))))))))))</f>
        <v>5</v>
      </c>
      <c r="P16" s="59">
        <f>IF(SUM(D16,H16,L16)=0,"",SUM(D16,H16,L16))</f>
        <v>167</v>
      </c>
      <c r="Q16" s="38">
        <f>IF(ISBLANK(L16),"",SUM(G16,K16,O16))</f>
        <v>22</v>
      </c>
      <c r="R16" s="38">
        <f>IF(ISBLANK(L16),"",RANK($Q16,$Q$5:$Q$22))</f>
        <v>12</v>
      </c>
    </row>
    <row r="17" spans="1:18" ht="15.75" x14ac:dyDescent="0.25">
      <c r="A17" s="2">
        <v>15</v>
      </c>
      <c r="B17" s="8" t="s">
        <v>104</v>
      </c>
      <c r="C17" s="25">
        <v>1987</v>
      </c>
      <c r="D17" s="12">
        <v>70</v>
      </c>
      <c r="E17" s="13"/>
      <c r="F17" s="38">
        <f>IF(ISBLANK(D17),"",RANK($D17,$D$5:$D$22)+SUMPRODUCT(($D$5:$D$22=D17)*(E17&lt;$E$5:$E$22)))</f>
        <v>12</v>
      </c>
      <c r="G17" s="38">
        <f>IF(ISBLANK(D17),"",IF($F17=1,20,IF($F17=2,18,IF($F17=3,16,IF($F17=4,15,IF($F17=5,14,IF($F17=6,13,IF($F17=7,12,IF($F17=8,11,IF($F17=9,10,IF($F17=10,9,IF($F17=11,8,IF($F17=12,7,IF($F17=13,6,IF($F17=14,5,IF($F17=15,4,IF($F17=16,3,IF($F17=17,2,IF($F17&gt;=18,1,IF($F17=""," "))))))))))))))))))))</f>
        <v>7</v>
      </c>
      <c r="H17" s="32">
        <v>62</v>
      </c>
      <c r="I17" s="13">
        <v>1</v>
      </c>
      <c r="J17" s="38">
        <f>IF(ISBLANK(H17),"",RANK($H17,$H$5:$H$22)+SUMPRODUCT(($H$5:$H$22=H17)*(I17&lt;$I$5:$I$22)))</f>
        <v>9</v>
      </c>
      <c r="K17" s="38">
        <f>IF(ISBLANK(H17),"",IF($J17=1,20,IF($J17=2,18,IF($J17=3,16,IF($J17=4,15,IF($J17=5,14,IF($J17=6,13,IF($J17=7,12,IF($J17=8,11,IF($J17=9,10,IF($J17=10,9,IF($J17=11,8,IF($J17=12,7,IF($J17=13,6,IF($J17=14,5,IF($J17=15,4,IF($J17=16,3,IF($J17=17,2,IF($J17&gt;=18,1,)))))))))))))))))))</f>
        <v>10</v>
      </c>
      <c r="L17" s="32">
        <v>33</v>
      </c>
      <c r="M17" s="13"/>
      <c r="N17" s="38">
        <f>IF(ISBLANK(L17),"",RANK($L17,$L$5:$L$22)+SUMPRODUCT(($L$5:$L$22=L17)*(M17&lt;$M$5:$M$22)))</f>
        <v>16</v>
      </c>
      <c r="O17" s="57">
        <f>IF(ISBLANK(L17),"",IF($N17=1,20,IF($N17=2,18,IF($N17=3,16,IF($N17=4,15,IF($N17=5,14,IF($N17=6,13,IF($N17=7,12,IF($N17=8,11,IF($N17=9,10,IF($N17=10,9,IF($N17=11,8,IF($N17=12,7,IF($N17=13,6,IF($N17=14,5,IF($N17=15,4,IF($N17=16,3,IF($N17=17,2,IF($N17&gt;=18,1,IF($N17=""," "))))))))))))))))))))</f>
        <v>3</v>
      </c>
      <c r="P17" s="59">
        <f>IF(SUM(D17,H17,L17)=0,"",SUM(D17,H17,L17))</f>
        <v>165</v>
      </c>
      <c r="Q17" s="38">
        <f>IF(ISBLANK(L17),"",SUM(G17,K17,O17))</f>
        <v>20</v>
      </c>
      <c r="R17" s="38">
        <f>IF(ISBLANK(L17),"",RANK($Q17,$Q$5:$Q$22))</f>
        <v>13</v>
      </c>
    </row>
    <row r="18" spans="1:18" ht="15.75" x14ac:dyDescent="0.25">
      <c r="A18" s="2">
        <v>4</v>
      </c>
      <c r="B18" s="8" t="s">
        <v>90</v>
      </c>
      <c r="C18" s="25">
        <v>1980</v>
      </c>
      <c r="D18" s="12">
        <v>59</v>
      </c>
      <c r="E18" s="13"/>
      <c r="F18" s="38">
        <f>IF(ISBLANK(D18),"",RANK($D18,$D$5:$D$22)+SUMPRODUCT(($D$5:$D$22=D18)*(E18&lt;$E$5:$E$22)))</f>
        <v>15</v>
      </c>
      <c r="G18" s="38">
        <f>IF(ISBLANK(D18),"",IF($F18=1,20,IF($F18=2,18,IF($F18=3,16,IF($F18=4,15,IF($F18=5,14,IF($F18=6,13,IF($F18=7,12,IF($F18=8,11,IF($F18=9,10,IF($F18=10,9,IF($F18=11,8,IF($F18=12,7,IF($F18=13,6,IF($F18=14,5,IF($F18=15,4,IF($F18=16,3,IF($F18=17,2,IF($F18&gt;=18,1,IF($F18=""," "))))))))))))))))))))</f>
        <v>4</v>
      </c>
      <c r="H18" s="32">
        <v>46</v>
      </c>
      <c r="I18" s="13"/>
      <c r="J18" s="38">
        <f>IF(ISBLANK(H18),"",RANK($H18,$H$5:$H$22)+SUMPRODUCT(($H$5:$H$22=H18)*(I18&lt;$I$5:$I$22)))</f>
        <v>12</v>
      </c>
      <c r="K18" s="38">
        <f>IF(ISBLANK(H18),"",IF($J18=1,20,IF($J18=2,18,IF($J18=3,16,IF($J18=4,15,IF($J18=5,14,IF($J18=6,13,IF($J18=7,12,IF($J18=8,11,IF($J18=9,10,IF($J18=10,9,IF($J18=11,8,IF($J18=12,7,IF($J18=13,6,IF($J18=14,5,IF($J18=15,4,IF($J18=16,3,IF($J18=17,2,IF($J18&gt;=18,1,)))))))))))))))))))</f>
        <v>7</v>
      </c>
      <c r="L18" s="32">
        <v>58</v>
      </c>
      <c r="M18" s="13"/>
      <c r="N18" s="38">
        <f>IF(ISBLANK(L18),"",RANK($L18,$L$5:$L$22)+SUMPRODUCT(($L$5:$L$22=L18)*(M18&lt;$M$5:$M$22)))</f>
        <v>12</v>
      </c>
      <c r="O18" s="57">
        <f>IF(ISBLANK(L18),"",IF($N18=1,20,IF($N18=2,18,IF($N18=3,16,IF($N18=4,15,IF($N18=5,14,IF($N18=6,13,IF($N18=7,12,IF($N18=8,11,IF($N18=9,10,IF($N18=10,9,IF($N18=11,8,IF($N18=12,7,IF($N18=13,6,IF($N18=14,5,IF($N18=15,4,IF($N18=16,3,IF($N18=17,2,IF($N18&gt;=18,1,IF($N18=""," "))))))))))))))))))))</f>
        <v>7</v>
      </c>
      <c r="P18" s="59">
        <f>IF(SUM(D18,H18,L18)=0,"",SUM(D18,H18,L18))</f>
        <v>163</v>
      </c>
      <c r="Q18" s="38">
        <f>IF(ISBLANK(L18),"",SUM(G18,K18,O18))</f>
        <v>18</v>
      </c>
      <c r="R18" s="38">
        <f>IF(ISBLANK(L18),"",RANK($Q18,$Q$5:$Q$22))</f>
        <v>14</v>
      </c>
    </row>
    <row r="19" spans="1:18" ht="15.75" x14ac:dyDescent="0.25">
      <c r="A19" s="2">
        <v>1</v>
      </c>
      <c r="B19" s="8" t="s">
        <v>94</v>
      </c>
      <c r="C19" s="25">
        <v>1992</v>
      </c>
      <c r="D19" s="12">
        <v>64</v>
      </c>
      <c r="E19" s="13">
        <v>1</v>
      </c>
      <c r="F19" s="38">
        <f>IF(ISBLANK(D19),"",RANK($D19,$D$5:$D$22)+SUMPRODUCT(($D$5:$D$22=D19)*(E19&lt;$E$5:$E$22)))</f>
        <v>13</v>
      </c>
      <c r="G19" s="38">
        <f>IF(ISBLANK(D19),"",IF($F19=1,20,IF($F19=2,18,IF($F19=3,16,IF($F19=4,15,IF($F19=5,14,IF($F19=6,13,IF($F19=7,12,IF($F19=8,11,IF($F19=9,10,IF($F19=10,9,IF($F19=11,8,IF($F19=12,7,IF($F19=13,6,IF($F19=14,5,IF($F19=15,4,IF($F19=16,3,IF($F19=17,2,IF($F19&gt;=18,1,IF($F19=""," "))))))))))))))))))))</f>
        <v>6</v>
      </c>
      <c r="H19" s="32">
        <v>41</v>
      </c>
      <c r="I19" s="13"/>
      <c r="J19" s="38">
        <f>IF(ISBLANK(H19),"",RANK($H19,$H$5:$H$22)+SUMPRODUCT(($H$5:$H$22=H19)*(I19&lt;$I$5:$I$22)))</f>
        <v>15</v>
      </c>
      <c r="K19" s="38">
        <f>IF(ISBLANK(H19),"",IF($J19=1,20,IF($J19=2,18,IF($J19=3,16,IF($J19=4,15,IF($J19=5,14,IF($J19=6,13,IF($J19=7,12,IF($J19=8,11,IF($J19=9,10,IF($J19=10,9,IF($J19=11,8,IF($J19=12,7,IF($J19=13,6,IF($J19=14,5,IF($J19=15,4,IF($J19=16,3,IF($J19=17,2,IF($J19&gt;=18,1,)))))))))))))))))))</f>
        <v>4</v>
      </c>
      <c r="L19" s="32">
        <v>55</v>
      </c>
      <c r="M19" s="13"/>
      <c r="N19" s="38">
        <f>IF(ISBLANK(L19),"",RANK($L19,$L$5:$L$22)+SUMPRODUCT(($L$5:$L$22=L19)*(M19&lt;$M$5:$M$22)))</f>
        <v>13</v>
      </c>
      <c r="O19" s="57">
        <f>IF(ISBLANK(L19),"",IF($N19=1,20,IF($N19=2,18,IF($N19=3,16,IF($N19=4,15,IF($N19=5,14,IF($N19=6,13,IF($N19=7,12,IF($N19=8,11,IF($N19=9,10,IF($N19=10,9,IF($N19=11,8,IF($N19=12,7,IF($N19=13,6,IF($N19=14,5,IF($N19=15,4,IF($N19=16,3,IF($N19=17,2,IF($N19&gt;=18,1,IF($N19=""," "))))))))))))))))))))</f>
        <v>6</v>
      </c>
      <c r="P19" s="59">
        <f>IF(SUM(D19,H19,L19)=0,"",SUM(D19,H19,L19))</f>
        <v>160</v>
      </c>
      <c r="Q19" s="38">
        <f>IF(ISBLANK(L19),"",SUM(G19,K19,O19))</f>
        <v>16</v>
      </c>
      <c r="R19" s="38">
        <f>IF(ISBLANK(L19),"",RANK($Q19,$Q$5:$Q$22))</f>
        <v>15</v>
      </c>
    </row>
    <row r="20" spans="1:18" ht="15.75" x14ac:dyDescent="0.25">
      <c r="A20" s="2">
        <v>5</v>
      </c>
      <c r="B20" s="8" t="s">
        <v>21</v>
      </c>
      <c r="C20" s="25">
        <v>1974</v>
      </c>
      <c r="D20" s="12">
        <v>45</v>
      </c>
      <c r="E20" s="13"/>
      <c r="F20" s="38">
        <f>IF(ISBLANK(D20),"",RANK($D20,$D$5:$D$22)+SUMPRODUCT(($D$5:$D$22=D20)*(E20&lt;$E$5:$E$22)))</f>
        <v>17</v>
      </c>
      <c r="G20" s="38">
        <f>IF(ISBLANK(D20),"",IF($F20=1,20,IF($F20=2,18,IF($F20=3,16,IF($F20=4,15,IF($F20=5,14,IF($F20=6,13,IF($F20=7,12,IF($F20=8,11,IF($F20=9,10,IF($F20=10,9,IF($F20=11,8,IF($F20=12,7,IF($F20=13,6,IF($F20=14,5,IF($F20=15,4,IF($F20=16,3,IF($F20=17,2,IF($F20&gt;=18,1,IF($F20=""," "))))))))))))))))))))</f>
        <v>2</v>
      </c>
      <c r="H20" s="32">
        <v>33</v>
      </c>
      <c r="I20" s="13"/>
      <c r="J20" s="38">
        <f>IF(ISBLANK(H20),"",RANK($H20,$H$5:$H$22)+SUMPRODUCT(($H$5:$H$22=H20)*(I20&lt;$I$5:$I$22)))</f>
        <v>17</v>
      </c>
      <c r="K20" s="38">
        <f>IF(ISBLANK(H20),"",IF($J20=1,20,IF($J20=2,18,IF($J20=3,16,IF($J20=4,15,IF($J20=5,14,IF($J20=6,13,IF($J20=7,12,IF($J20=8,11,IF($J20=9,10,IF($J20=10,9,IF($J20=11,8,IF($J20=12,7,IF($J20=13,6,IF($J20=14,5,IF($J20=15,4,IF($J20=16,3,IF($J20=17,2,IF($J20&gt;=18,1,)))))))))))))))))))</f>
        <v>2</v>
      </c>
      <c r="L20" s="32">
        <v>44</v>
      </c>
      <c r="M20" s="13"/>
      <c r="N20" s="38">
        <f>IF(ISBLANK(L20),"",RANK($L20,$L$5:$L$22)+SUMPRODUCT(($L$5:$L$22=L20)*(M20&lt;$M$5:$M$22)))</f>
        <v>15</v>
      </c>
      <c r="O20" s="57">
        <f>IF(ISBLANK(L20),"",IF($N20=1,20,IF($N20=2,18,IF($N20=3,16,IF($N20=4,15,IF($N20=5,14,IF($N20=6,13,IF($N20=7,12,IF($N20=8,11,IF($N20=9,10,IF($N20=10,9,IF($N20=11,8,IF($N20=12,7,IF($N20=13,6,IF($N20=14,5,IF($N20=15,4,IF($N20=16,3,IF($N20=17,2,IF($N20&gt;=18,1,IF($N20=""," "))))))))))))))))))))</f>
        <v>4</v>
      </c>
      <c r="P20" s="59">
        <f>IF(SUM(D20,H20,L20)=0,"",SUM(D20,H20,L20))</f>
        <v>122</v>
      </c>
      <c r="Q20" s="38">
        <f>IF(ISBLANK(L20),"",SUM(G20,K20,O20))</f>
        <v>8</v>
      </c>
      <c r="R20" s="38">
        <f>IF(ISBLANK(L20),"",RANK($Q20,$Q$5:$Q$22))</f>
        <v>16</v>
      </c>
    </row>
    <row r="21" spans="1:18" ht="15.75" x14ac:dyDescent="0.25">
      <c r="A21" s="2">
        <v>2</v>
      </c>
      <c r="B21" s="8" t="s">
        <v>101</v>
      </c>
      <c r="C21" s="25">
        <v>1971</v>
      </c>
      <c r="D21" s="12">
        <v>53</v>
      </c>
      <c r="E21" s="13"/>
      <c r="F21" s="38">
        <f>IF(ISBLANK(D21),"",RANK($D21,$D$5:$D$22)+SUMPRODUCT(($D$5:$D$22=D21)*(E21&lt;$E$5:$E$22)))</f>
        <v>16</v>
      </c>
      <c r="G21" s="38">
        <f>IF(ISBLANK(D21),"",IF($F21=1,20,IF($F21=2,18,IF($F21=3,16,IF($F21=4,15,IF($F21=5,14,IF($F21=6,13,IF($F21=7,12,IF($F21=8,11,IF($F21=9,10,IF($F21=10,9,IF($F21=11,8,IF($F21=12,7,IF($F21=13,6,IF($F21=14,5,IF($F21=15,4,IF($F21=16,3,IF($F21=17,2,IF($F21&gt;=18,1,IF($F21=""," "))))))))))))))))))))</f>
        <v>3</v>
      </c>
      <c r="H21" s="32">
        <v>33</v>
      </c>
      <c r="I21" s="13">
        <v>1</v>
      </c>
      <c r="J21" s="38">
        <f>IF(ISBLANK(H21),"",RANK($H21,$H$5:$H$22)+SUMPRODUCT(($H$5:$H$22=H21)*(I21&lt;$I$5:$I$22)))</f>
        <v>16</v>
      </c>
      <c r="K21" s="38">
        <f>IF(ISBLANK(H21),"",IF($J21=1,20,IF($J21=2,18,IF($J21=3,16,IF($J21=4,15,IF($J21=5,14,IF($J21=6,13,IF($J21=7,12,IF($J21=8,11,IF($J21=9,10,IF($J21=10,9,IF($J21=11,8,IF($J21=12,7,IF($J21=13,6,IF($J21=14,5,IF($J21=15,4,IF($J21=16,3,IF($J21=17,2,IF($J21&gt;=18,1,)))))))))))))))))))</f>
        <v>3</v>
      </c>
      <c r="L21" s="32">
        <v>10</v>
      </c>
      <c r="M21" s="13"/>
      <c r="N21" s="38">
        <f>IF(ISBLANK(L21),"",RANK($L21,$L$5:$L$22)+SUMPRODUCT(($L$5:$L$22=L21)*(M21&lt;$M$5:$M$22)))</f>
        <v>18</v>
      </c>
      <c r="O21" s="57">
        <f>IF(ISBLANK(L21),"",IF($N21=1,20,IF($N21=2,18,IF($N21=3,16,IF($N21=4,15,IF($N21=5,14,IF($N21=6,13,IF($N21=7,12,IF($N21=8,11,IF($N21=9,10,IF($N21=10,9,IF($N21=11,8,IF($N21=12,7,IF($N21=13,6,IF($N21=14,5,IF($N21=15,4,IF($N21=16,3,IF($N21=17,2,IF($N21&gt;=18,1,IF($N21=""," "))))))))))))))))))))</f>
        <v>1</v>
      </c>
      <c r="P21" s="59">
        <f>IF(SUM(D21,H21,L21)=0,"",SUM(D21,H21,L21))</f>
        <v>96</v>
      </c>
      <c r="Q21" s="38">
        <f>IF(ISBLANK(L21),"",SUM(G21,K21,O21))</f>
        <v>7</v>
      </c>
      <c r="R21" s="38">
        <f>IF(ISBLANK(L21),"",RANK($Q21,$Q$5:$Q$22))</f>
        <v>17</v>
      </c>
    </row>
    <row r="22" spans="1:18" ht="15.75" x14ac:dyDescent="0.25">
      <c r="A22" s="2">
        <v>10</v>
      </c>
      <c r="B22" s="8" t="s">
        <v>103</v>
      </c>
      <c r="C22" s="25">
        <v>1976</v>
      </c>
      <c r="D22" s="12">
        <v>16</v>
      </c>
      <c r="E22" s="13"/>
      <c r="F22" s="38">
        <f>IF(ISBLANK(D22),"",RANK($D22,$D$5:$D$22)+SUMPRODUCT(($D$5:$D$22=D22)*(E22&lt;$E$5:$E$22)))</f>
        <v>18</v>
      </c>
      <c r="G22" s="38">
        <f>IF(ISBLANK(D22),"",IF($F22=1,20,IF($F22=2,18,IF($F22=3,16,IF($F22=4,15,IF($F22=5,14,IF($F22=6,13,IF($F22=7,12,IF($F22=8,11,IF($F22=9,10,IF($F22=10,9,IF($F22=11,8,IF($F22=12,7,IF($F22=13,6,IF($F22=14,5,IF($F22=15,4,IF($F22=16,3,IF($F22=17,2,IF($F22&gt;=18,1,IF($F22=""," "))))))))))))))))))))</f>
        <v>1</v>
      </c>
      <c r="H22" s="32">
        <v>2</v>
      </c>
      <c r="I22" s="13"/>
      <c r="J22" s="38">
        <f>IF(ISBLANK(H22),"",RANK($H22,$H$5:$H$22)+SUMPRODUCT(($H$5:$H$22=H22)*(I22&lt;$I$5:$I$22)))</f>
        <v>18</v>
      </c>
      <c r="K22" s="38">
        <f>IF(ISBLANK(H22),"",IF($J22=1,20,IF($J22=2,18,IF($J22=3,16,IF($J22=4,15,IF($J22=5,14,IF($J22=6,13,IF($J22=7,12,IF($J22=8,11,IF($J22=9,10,IF($J22=10,9,IF($J22=11,8,IF($J22=12,7,IF($J22=13,6,IF($J22=14,5,IF($J22=15,4,IF($J22=16,3,IF($J22=17,2,IF($J22&gt;=18,1,)))))))))))))))))))</f>
        <v>1</v>
      </c>
      <c r="L22" s="32">
        <v>29</v>
      </c>
      <c r="M22" s="13"/>
      <c r="N22" s="38">
        <f>IF(ISBLANK(L22),"",RANK($L22,$L$5:$L$22)+SUMPRODUCT(($L$5:$L$22=L22)*(M22&lt;$M$5:$M$22)))</f>
        <v>17</v>
      </c>
      <c r="O22" s="57">
        <f>IF(ISBLANK(L22),"",IF($N22=1,20,IF($N22=2,18,IF($N22=3,16,IF($N22=4,15,IF($N22=5,14,IF($N22=6,13,IF($N22=7,12,IF($N22=8,11,IF($N22=9,10,IF($N22=10,9,IF($N22=11,8,IF($N22=12,7,IF($N22=13,6,IF($N22=14,5,IF($N22=15,4,IF($N22=16,3,IF($N22=17,2,IF($N22&gt;=18,1,IF($N22=""," "))))))))))))))))))))</f>
        <v>2</v>
      </c>
      <c r="P22" s="59">
        <f>IF(SUM(D22,H22,L22)=0,"",SUM(D22,H22,L22))</f>
        <v>47</v>
      </c>
      <c r="Q22" s="38">
        <f>IF(ISBLANK(L22),"",SUM(G22,K22,O22))</f>
        <v>4</v>
      </c>
      <c r="R22" s="38">
        <f>IF(ISBLANK(L22),"",RANK($Q22,$Q$5:$Q$22))</f>
        <v>18</v>
      </c>
    </row>
  </sheetData>
  <conditionalFormatting sqref="F5:F22">
    <cfRule type="duplicateValues" dxfId="56" priority="229"/>
  </conditionalFormatting>
  <conditionalFormatting sqref="G5:G22">
    <cfRule type="duplicateValues" dxfId="55" priority="230"/>
  </conditionalFormatting>
  <conditionalFormatting sqref="J5:J22">
    <cfRule type="duplicateValues" dxfId="54" priority="231"/>
  </conditionalFormatting>
  <conditionalFormatting sqref="K5:K22">
    <cfRule type="duplicateValues" dxfId="53" priority="232"/>
  </conditionalFormatting>
  <conditionalFormatting sqref="N5:N22">
    <cfRule type="duplicateValues" dxfId="52" priority="233"/>
  </conditionalFormatting>
  <conditionalFormatting sqref="O5:O22">
    <cfRule type="duplicateValues" dxfId="51" priority="234"/>
  </conditionalFormatting>
  <conditionalFormatting sqref="P5:P22">
    <cfRule type="duplicateValues" dxfId="50" priority="235"/>
  </conditionalFormatting>
  <conditionalFormatting sqref="Q5:Q22">
    <cfRule type="duplicateValues" dxfId="49" priority="236"/>
  </conditionalFormatting>
  <conditionalFormatting sqref="R5:R22">
    <cfRule type="duplicateValues" dxfId="48" priority="237"/>
  </conditionalFormatting>
  <pageMargins left="0.7" right="0.7" top="0.75" bottom="0.75" header="0.3" footer="0.3"/>
  <pageSetup paperSize="9" scale="4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R17"/>
  <sheetViews>
    <sheetView zoomScale="86" zoomScaleNormal="86" workbookViewId="0">
      <selection activeCell="H20" sqref="H2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20.25" customHeight="1" x14ac:dyDescent="0.3">
      <c r="A1" s="10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25</v>
      </c>
      <c r="J2" s="10"/>
      <c r="K2" s="10"/>
      <c r="L2" s="10" t="s">
        <v>113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7</v>
      </c>
      <c r="B5" s="15" t="s">
        <v>19</v>
      </c>
      <c r="C5" s="24">
        <v>2002</v>
      </c>
      <c r="D5" s="16">
        <v>97</v>
      </c>
      <c r="E5" s="17">
        <v>7</v>
      </c>
      <c r="F5" s="38">
        <f t="shared" ref="F5:F16" si="0">IF(ISBLANK(D5),"",RANK($D5,$D$5:$D$16)+SUMPRODUCT(($D$5:$D$16=D5)*(E5&lt;$E$5:$E$16)))</f>
        <v>4</v>
      </c>
      <c r="G5" s="38">
        <f t="shared" ref="G5:G16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15</v>
      </c>
      <c r="H5" s="16">
        <v>93</v>
      </c>
      <c r="I5" s="17">
        <v>5</v>
      </c>
      <c r="J5" s="38">
        <f t="shared" ref="J5:J16" si="2">IF(ISBLANK(H5),"",RANK($H5,$H$5:$H$16)+SUMPRODUCT(($H$5:$H$16=H5)*(I5&lt;$I$5:$I$16)))</f>
        <v>1</v>
      </c>
      <c r="K5" s="38">
        <f t="shared" ref="K5:K16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16">
        <v>85</v>
      </c>
      <c r="M5" s="17">
        <v>1</v>
      </c>
      <c r="N5" s="38">
        <f t="shared" ref="N5:N16" si="4">IF(ISBLANK(L5),"",RANK($L5,$L$5:$L$16)+SUMPRODUCT(($L$5:$L$16=L5)*(M5&lt;$M$5:$M$16)))</f>
        <v>3</v>
      </c>
      <c r="O5" s="57">
        <f t="shared" ref="O5:O16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16</v>
      </c>
      <c r="P5" s="58">
        <f t="shared" ref="P5:P16" si="6">IF(SUM(D5,H5,L5)=0,"",SUM(D5,H5,L5))</f>
        <v>275</v>
      </c>
      <c r="Q5" s="38">
        <f t="shared" ref="Q5:Q16" si="7">IF(ISBLANK(L5),"",SUM(G5,K5,O5))</f>
        <v>51</v>
      </c>
      <c r="R5" s="38">
        <f>IF(ISBLANK(L5),"",RANK($Q5,$Q$5:$Q$16))</f>
        <v>1</v>
      </c>
    </row>
    <row r="6" spans="1:18" ht="15.75" x14ac:dyDescent="0.25">
      <c r="A6" s="2">
        <v>6</v>
      </c>
      <c r="B6" s="8" t="s">
        <v>15</v>
      </c>
      <c r="C6" s="25">
        <v>1998</v>
      </c>
      <c r="D6" s="12">
        <v>98</v>
      </c>
      <c r="E6" s="13">
        <v>8</v>
      </c>
      <c r="F6" s="38">
        <f t="shared" si="0"/>
        <v>1</v>
      </c>
      <c r="G6" s="38">
        <f t="shared" si="1"/>
        <v>20</v>
      </c>
      <c r="H6" s="12">
        <v>90</v>
      </c>
      <c r="I6" s="13">
        <v>4</v>
      </c>
      <c r="J6" s="38">
        <f t="shared" si="2"/>
        <v>3</v>
      </c>
      <c r="K6" s="38">
        <f t="shared" si="3"/>
        <v>16</v>
      </c>
      <c r="L6" s="12">
        <v>83</v>
      </c>
      <c r="M6" s="13">
        <v>3</v>
      </c>
      <c r="N6" s="38">
        <f t="shared" si="4"/>
        <v>4</v>
      </c>
      <c r="O6" s="57">
        <f t="shared" si="5"/>
        <v>15</v>
      </c>
      <c r="P6" s="59">
        <f t="shared" si="6"/>
        <v>271</v>
      </c>
      <c r="Q6" s="38">
        <f t="shared" si="7"/>
        <v>51</v>
      </c>
      <c r="R6" s="38">
        <v>2</v>
      </c>
    </row>
    <row r="7" spans="1:18" ht="15.75" x14ac:dyDescent="0.25">
      <c r="A7" s="2">
        <v>9</v>
      </c>
      <c r="B7" s="8" t="s">
        <v>55</v>
      </c>
      <c r="C7" s="25">
        <v>1980</v>
      </c>
      <c r="D7" s="12">
        <v>97</v>
      </c>
      <c r="E7" s="13">
        <v>7</v>
      </c>
      <c r="F7" s="38">
        <f t="shared" si="0"/>
        <v>4</v>
      </c>
      <c r="G7" s="38">
        <f t="shared" si="1"/>
        <v>15</v>
      </c>
      <c r="H7" s="12">
        <v>90</v>
      </c>
      <c r="I7" s="13">
        <v>4</v>
      </c>
      <c r="J7" s="38">
        <f t="shared" si="2"/>
        <v>3</v>
      </c>
      <c r="K7" s="38">
        <f t="shared" si="3"/>
        <v>16</v>
      </c>
      <c r="L7" s="12">
        <v>86</v>
      </c>
      <c r="M7" s="13">
        <v>2</v>
      </c>
      <c r="N7" s="38">
        <f t="shared" si="4"/>
        <v>2</v>
      </c>
      <c r="O7" s="57">
        <f t="shared" si="5"/>
        <v>18</v>
      </c>
      <c r="P7" s="59">
        <f t="shared" si="6"/>
        <v>273</v>
      </c>
      <c r="Q7" s="38">
        <f t="shared" si="7"/>
        <v>49</v>
      </c>
      <c r="R7" s="38">
        <f>IF(ISBLANK(L7),"",RANK($Q7,$Q$5:$Q$16))</f>
        <v>3</v>
      </c>
    </row>
    <row r="8" spans="1:18" ht="15.75" x14ac:dyDescent="0.25">
      <c r="A8" s="2">
        <v>2</v>
      </c>
      <c r="B8" s="8" t="s">
        <v>21</v>
      </c>
      <c r="C8" s="25">
        <v>1974</v>
      </c>
      <c r="D8" s="12">
        <v>98</v>
      </c>
      <c r="E8" s="13">
        <v>8</v>
      </c>
      <c r="F8" s="38">
        <f t="shared" si="0"/>
        <v>1</v>
      </c>
      <c r="G8" s="38">
        <f t="shared" si="1"/>
        <v>20</v>
      </c>
      <c r="H8" s="12">
        <v>89</v>
      </c>
      <c r="I8" s="13">
        <v>2</v>
      </c>
      <c r="J8" s="38">
        <f t="shared" si="2"/>
        <v>5</v>
      </c>
      <c r="K8" s="38">
        <f t="shared" si="3"/>
        <v>14</v>
      </c>
      <c r="L8" s="12">
        <v>83</v>
      </c>
      <c r="M8" s="13">
        <v>1</v>
      </c>
      <c r="N8" s="38">
        <f t="shared" si="4"/>
        <v>5</v>
      </c>
      <c r="O8" s="57">
        <f t="shared" si="5"/>
        <v>14</v>
      </c>
      <c r="P8" s="59">
        <f t="shared" si="6"/>
        <v>270</v>
      </c>
      <c r="Q8" s="38">
        <f t="shared" si="7"/>
        <v>48</v>
      </c>
      <c r="R8" s="38">
        <f>IF(ISBLANK(L8),"",RANK($Q8,$Q$5:$Q$16))</f>
        <v>4</v>
      </c>
    </row>
    <row r="9" spans="1:18" ht="15.75" x14ac:dyDescent="0.25">
      <c r="A9" s="2">
        <v>12</v>
      </c>
      <c r="B9" s="8" t="s">
        <v>35</v>
      </c>
      <c r="C9" s="25">
        <v>1977</v>
      </c>
      <c r="D9" s="12">
        <v>97</v>
      </c>
      <c r="E9" s="13">
        <v>8</v>
      </c>
      <c r="F9" s="38">
        <f t="shared" si="0"/>
        <v>3</v>
      </c>
      <c r="G9" s="38">
        <f t="shared" si="1"/>
        <v>16</v>
      </c>
      <c r="H9" s="12">
        <v>88</v>
      </c>
      <c r="I9" s="13">
        <v>2</v>
      </c>
      <c r="J9" s="38">
        <f t="shared" si="2"/>
        <v>6</v>
      </c>
      <c r="K9" s="38">
        <f t="shared" si="3"/>
        <v>13</v>
      </c>
      <c r="L9" s="12">
        <v>76</v>
      </c>
      <c r="M9" s="13">
        <v>1</v>
      </c>
      <c r="N9" s="38">
        <f t="shared" si="4"/>
        <v>9</v>
      </c>
      <c r="O9" s="57">
        <f t="shared" si="5"/>
        <v>10</v>
      </c>
      <c r="P9" s="59">
        <f t="shared" si="6"/>
        <v>261</v>
      </c>
      <c r="Q9" s="38">
        <f t="shared" si="7"/>
        <v>39</v>
      </c>
      <c r="R9" s="38">
        <f>IF(ISBLANK(L9),"",RANK($Q9,$Q$5:$Q$16))</f>
        <v>5</v>
      </c>
    </row>
    <row r="10" spans="1:18" ht="15.75" x14ac:dyDescent="0.25">
      <c r="A10" s="2">
        <v>11</v>
      </c>
      <c r="B10" s="8" t="s">
        <v>76</v>
      </c>
      <c r="C10" s="25">
        <v>1982</v>
      </c>
      <c r="D10" s="12">
        <v>84</v>
      </c>
      <c r="E10" s="13"/>
      <c r="F10" s="38">
        <f t="shared" si="0"/>
        <v>12</v>
      </c>
      <c r="G10" s="38">
        <f t="shared" si="1"/>
        <v>7</v>
      </c>
      <c r="H10" s="12">
        <v>79</v>
      </c>
      <c r="I10" s="13">
        <v>1</v>
      </c>
      <c r="J10" s="38">
        <f t="shared" si="2"/>
        <v>10</v>
      </c>
      <c r="K10" s="38">
        <f t="shared" si="3"/>
        <v>9</v>
      </c>
      <c r="L10" s="12">
        <v>87</v>
      </c>
      <c r="M10" s="13">
        <v>5</v>
      </c>
      <c r="N10" s="38">
        <f t="shared" si="4"/>
        <v>1</v>
      </c>
      <c r="O10" s="57">
        <f t="shared" si="5"/>
        <v>20</v>
      </c>
      <c r="P10" s="59">
        <f t="shared" si="6"/>
        <v>250</v>
      </c>
      <c r="Q10" s="38">
        <f t="shared" si="7"/>
        <v>36</v>
      </c>
      <c r="R10" s="38">
        <f>IF(ISBLANK(L10),"",RANK($Q10,$Q$5:$Q$16))</f>
        <v>6</v>
      </c>
    </row>
    <row r="11" spans="1:18" ht="15.75" x14ac:dyDescent="0.25">
      <c r="A11" s="2">
        <v>10</v>
      </c>
      <c r="B11" s="8" t="s">
        <v>97</v>
      </c>
      <c r="C11" s="25">
        <v>1988</v>
      </c>
      <c r="D11" s="12">
        <v>90</v>
      </c>
      <c r="E11" s="13">
        <v>4</v>
      </c>
      <c r="F11" s="38">
        <f t="shared" si="0"/>
        <v>7</v>
      </c>
      <c r="G11" s="38">
        <f t="shared" si="1"/>
        <v>12</v>
      </c>
      <c r="H11" s="12">
        <v>82</v>
      </c>
      <c r="I11" s="13">
        <v>1</v>
      </c>
      <c r="J11" s="38">
        <f t="shared" si="2"/>
        <v>8</v>
      </c>
      <c r="K11" s="38">
        <f t="shared" si="3"/>
        <v>11</v>
      </c>
      <c r="L11" s="12">
        <v>79</v>
      </c>
      <c r="M11" s="13">
        <v>1</v>
      </c>
      <c r="N11" s="38">
        <f t="shared" si="4"/>
        <v>7</v>
      </c>
      <c r="O11" s="57">
        <f t="shared" si="5"/>
        <v>12</v>
      </c>
      <c r="P11" s="59">
        <f t="shared" si="6"/>
        <v>251</v>
      </c>
      <c r="Q11" s="38">
        <f t="shared" si="7"/>
        <v>35</v>
      </c>
      <c r="R11" s="38">
        <f>IF(ISBLANK(L11),"",RANK($Q11,$Q$5:$Q$16))</f>
        <v>7</v>
      </c>
    </row>
    <row r="12" spans="1:18" ht="15.75" x14ac:dyDescent="0.25">
      <c r="A12" s="2">
        <v>3</v>
      </c>
      <c r="B12" s="8" t="s">
        <v>98</v>
      </c>
      <c r="C12" s="25">
        <v>1980</v>
      </c>
      <c r="D12" s="12">
        <v>86</v>
      </c>
      <c r="E12" s="13">
        <v>3</v>
      </c>
      <c r="F12" s="38">
        <f t="shared" si="0"/>
        <v>10</v>
      </c>
      <c r="G12" s="38">
        <f t="shared" si="1"/>
        <v>9</v>
      </c>
      <c r="H12" s="12">
        <v>92</v>
      </c>
      <c r="I12" s="13">
        <v>3</v>
      </c>
      <c r="J12" s="38">
        <f t="shared" si="2"/>
        <v>2</v>
      </c>
      <c r="K12" s="38">
        <f t="shared" si="3"/>
        <v>18</v>
      </c>
      <c r="L12" s="12">
        <v>73</v>
      </c>
      <c r="M12" s="13"/>
      <c r="N12" s="38">
        <f t="shared" si="4"/>
        <v>11</v>
      </c>
      <c r="O12" s="57">
        <f t="shared" si="5"/>
        <v>8</v>
      </c>
      <c r="P12" s="59">
        <f t="shared" si="6"/>
        <v>251</v>
      </c>
      <c r="Q12" s="38">
        <f t="shared" si="7"/>
        <v>35</v>
      </c>
      <c r="R12" s="38">
        <v>8</v>
      </c>
    </row>
    <row r="13" spans="1:18" ht="15.75" x14ac:dyDescent="0.25">
      <c r="A13" s="2">
        <v>5</v>
      </c>
      <c r="B13" s="8" t="s">
        <v>116</v>
      </c>
      <c r="C13" s="25">
        <v>1987</v>
      </c>
      <c r="D13" s="12">
        <v>90</v>
      </c>
      <c r="E13" s="13">
        <v>1</v>
      </c>
      <c r="F13" s="38">
        <f t="shared" si="0"/>
        <v>8</v>
      </c>
      <c r="G13" s="38">
        <f t="shared" si="1"/>
        <v>11</v>
      </c>
      <c r="H13" s="12">
        <v>81</v>
      </c>
      <c r="I13" s="13">
        <v>2</v>
      </c>
      <c r="J13" s="38">
        <f t="shared" si="2"/>
        <v>9</v>
      </c>
      <c r="K13" s="38">
        <f t="shared" si="3"/>
        <v>10</v>
      </c>
      <c r="L13" s="12">
        <v>79</v>
      </c>
      <c r="M13" s="13">
        <v>1</v>
      </c>
      <c r="N13" s="38">
        <f t="shared" si="4"/>
        <v>7</v>
      </c>
      <c r="O13" s="57">
        <f t="shared" si="5"/>
        <v>12</v>
      </c>
      <c r="P13" s="59">
        <f t="shared" si="6"/>
        <v>250</v>
      </c>
      <c r="Q13" s="38">
        <f t="shared" si="7"/>
        <v>33</v>
      </c>
      <c r="R13" s="38">
        <f>IF(ISBLANK(L13),"",RANK($Q13,$Q$5:$Q$16))</f>
        <v>9</v>
      </c>
    </row>
    <row r="14" spans="1:18" ht="15.75" x14ac:dyDescent="0.25">
      <c r="A14" s="2">
        <v>8</v>
      </c>
      <c r="B14" s="8" t="s">
        <v>117</v>
      </c>
      <c r="C14" s="25">
        <v>1998</v>
      </c>
      <c r="D14" s="12">
        <v>87</v>
      </c>
      <c r="E14" s="13">
        <v>2</v>
      </c>
      <c r="F14" s="38">
        <f t="shared" si="0"/>
        <v>9</v>
      </c>
      <c r="G14" s="38">
        <f t="shared" si="1"/>
        <v>10</v>
      </c>
      <c r="H14" s="12">
        <v>87</v>
      </c>
      <c r="I14" s="13">
        <v>3</v>
      </c>
      <c r="J14" s="38">
        <f t="shared" si="2"/>
        <v>7</v>
      </c>
      <c r="K14" s="38">
        <f t="shared" si="3"/>
        <v>12</v>
      </c>
      <c r="L14" s="12">
        <v>75</v>
      </c>
      <c r="M14" s="13">
        <v>1</v>
      </c>
      <c r="N14" s="38">
        <f t="shared" si="4"/>
        <v>10</v>
      </c>
      <c r="O14" s="57">
        <f t="shared" si="5"/>
        <v>9</v>
      </c>
      <c r="P14" s="59">
        <f t="shared" si="6"/>
        <v>249</v>
      </c>
      <c r="Q14" s="38">
        <f t="shared" si="7"/>
        <v>31</v>
      </c>
      <c r="R14" s="38">
        <f>IF(ISBLANK(L14),"",RANK($Q14,$Q$5:$Q$16))</f>
        <v>10</v>
      </c>
    </row>
    <row r="15" spans="1:18" ht="15.75" x14ac:dyDescent="0.25">
      <c r="A15" s="2">
        <v>1</v>
      </c>
      <c r="B15" s="8" t="s">
        <v>20</v>
      </c>
      <c r="C15" s="25">
        <v>1958</v>
      </c>
      <c r="D15" s="12">
        <v>85</v>
      </c>
      <c r="E15" s="13">
        <v>2</v>
      </c>
      <c r="F15" s="38">
        <f t="shared" si="0"/>
        <v>11</v>
      </c>
      <c r="G15" s="38">
        <f t="shared" si="1"/>
        <v>8</v>
      </c>
      <c r="H15" s="12">
        <v>72</v>
      </c>
      <c r="I15" s="13"/>
      <c r="J15" s="38">
        <f t="shared" si="2"/>
        <v>12</v>
      </c>
      <c r="K15" s="38">
        <f t="shared" si="3"/>
        <v>7</v>
      </c>
      <c r="L15" s="12">
        <v>82</v>
      </c>
      <c r="M15" s="13">
        <v>2</v>
      </c>
      <c r="N15" s="38">
        <f t="shared" si="4"/>
        <v>6</v>
      </c>
      <c r="O15" s="57">
        <f t="shared" si="5"/>
        <v>13</v>
      </c>
      <c r="P15" s="59">
        <f t="shared" si="6"/>
        <v>239</v>
      </c>
      <c r="Q15" s="38">
        <f t="shared" si="7"/>
        <v>28</v>
      </c>
      <c r="R15" s="38">
        <f>IF(ISBLANK(L15),"",RANK($Q15,$Q$5:$Q$16))</f>
        <v>11</v>
      </c>
    </row>
    <row r="16" spans="1:18" ht="16.5" thickBot="1" x14ac:dyDescent="0.3">
      <c r="A16" s="2">
        <v>4</v>
      </c>
      <c r="B16" s="8" t="s">
        <v>16</v>
      </c>
      <c r="C16" s="25">
        <v>1966</v>
      </c>
      <c r="D16" s="12">
        <v>93</v>
      </c>
      <c r="E16" s="13">
        <v>4</v>
      </c>
      <c r="F16" s="38">
        <f t="shared" si="0"/>
        <v>6</v>
      </c>
      <c r="G16" s="38">
        <f t="shared" si="1"/>
        <v>13</v>
      </c>
      <c r="H16" s="12">
        <v>73</v>
      </c>
      <c r="I16" s="13"/>
      <c r="J16" s="38">
        <f t="shared" si="2"/>
        <v>11</v>
      </c>
      <c r="K16" s="38">
        <f t="shared" si="3"/>
        <v>8</v>
      </c>
      <c r="L16" s="12">
        <v>72</v>
      </c>
      <c r="M16" s="13">
        <v>1</v>
      </c>
      <c r="N16" s="38">
        <f t="shared" si="4"/>
        <v>12</v>
      </c>
      <c r="O16" s="57">
        <f t="shared" si="5"/>
        <v>7</v>
      </c>
      <c r="P16" s="59">
        <f t="shared" si="6"/>
        <v>238</v>
      </c>
      <c r="Q16" s="38">
        <f t="shared" si="7"/>
        <v>28</v>
      </c>
      <c r="R16" s="38">
        <v>12</v>
      </c>
    </row>
    <row r="17" spans="1:11" x14ac:dyDescent="0.25">
      <c r="A17" s="11"/>
      <c r="H17" s="1"/>
      <c r="I17" s="1"/>
      <c r="J17" s="1"/>
      <c r="K17" s="3"/>
    </row>
  </sheetData>
  <conditionalFormatting sqref="F5:F16">
    <cfRule type="duplicateValues" dxfId="47" priority="255"/>
  </conditionalFormatting>
  <conditionalFormatting sqref="G5:G16">
    <cfRule type="duplicateValues" dxfId="46" priority="256"/>
  </conditionalFormatting>
  <conditionalFormatting sqref="J5:J16">
    <cfRule type="duplicateValues" dxfId="45" priority="257"/>
  </conditionalFormatting>
  <conditionalFormatting sqref="K5:K16">
    <cfRule type="duplicateValues" dxfId="44" priority="258"/>
  </conditionalFormatting>
  <conditionalFormatting sqref="N5:N16">
    <cfRule type="duplicateValues" dxfId="43" priority="259"/>
  </conditionalFormatting>
  <conditionalFormatting sqref="O5:O16">
    <cfRule type="duplicateValues" dxfId="42" priority="260"/>
  </conditionalFormatting>
  <conditionalFormatting sqref="P5:P16">
    <cfRule type="duplicateValues" dxfId="41" priority="261"/>
  </conditionalFormatting>
  <conditionalFormatting sqref="Q5:Q16">
    <cfRule type="duplicateValues" dxfId="40" priority="262"/>
  </conditionalFormatting>
  <conditionalFormatting sqref="R5:R16">
    <cfRule type="duplicateValues" dxfId="39" priority="263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7" max="25" man="1"/>
  </rowBreaks>
  <colBreaks count="1" manualBreakCount="1">
    <brk id="22" max="20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R15"/>
  <sheetViews>
    <sheetView zoomScale="96" zoomScaleNormal="96" workbookViewId="0">
      <selection activeCell="L23" sqref="L23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 t="s">
        <v>26</v>
      </c>
      <c r="J2" s="10"/>
      <c r="K2" s="10"/>
      <c r="L2" s="10" t="s">
        <v>113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3</v>
      </c>
      <c r="F4" s="6" t="s">
        <v>4</v>
      </c>
      <c r="G4" s="6" t="s">
        <v>5</v>
      </c>
      <c r="H4" s="5" t="s">
        <v>69</v>
      </c>
      <c r="I4" s="6" t="s">
        <v>6</v>
      </c>
      <c r="J4" s="6" t="s">
        <v>7</v>
      </c>
      <c r="K4" s="6" t="s">
        <v>8</v>
      </c>
      <c r="L4" s="5" t="s">
        <v>70</v>
      </c>
      <c r="M4" s="6" t="s">
        <v>9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2</v>
      </c>
      <c r="B5" s="54" t="s">
        <v>17</v>
      </c>
      <c r="C5" s="24">
        <v>1998</v>
      </c>
      <c r="D5" s="16">
        <v>94</v>
      </c>
      <c r="E5" s="17">
        <v>5</v>
      </c>
      <c r="F5" s="38">
        <f t="shared" ref="F5:F14" si="0">IF(ISBLANK(D5),"",RANK($D5,$D$5:$D$14)+SUMPRODUCT(($D$5:$D$14=D5)*(E5&lt;$E$5:$E$14)))</f>
        <v>2</v>
      </c>
      <c r="G5" s="38">
        <f t="shared" ref="G5:G14" si="1">IF(ISBLANK(D5),"",IF($F5=1,20,IF($F5=2,18,IF($F5=3,16,IF($F5=4,15,IF($F5=5,14,IF($F5=6,13,IF($F5=7,12,IF($F5=8,11,IF($F5=9,10,IF($F5=10,9,IF($F5=11,8,IF($F5=12,7,IF($F5=13,6,IF($F5=14,5,IF($F5=15,4,IF($F5=16,3,IF($F5=17,2,IF($F5&gt;18,1,IF($F5=""," "))))))))))))))))))))</f>
        <v>18</v>
      </c>
      <c r="H5" s="55">
        <v>91</v>
      </c>
      <c r="I5" s="56">
        <v>3</v>
      </c>
      <c r="J5" s="38">
        <f t="shared" ref="J5:J14" si="2">IF(ISBLANK(H5),"",RANK($H5,$H$5:$H$14)+SUMPRODUCT(($H$5:$H$14=H5)*(I5&lt;$I$5:$I$14)))</f>
        <v>4</v>
      </c>
      <c r="K5" s="38">
        <f t="shared" ref="K5:K14" si="3">IF(ISBLANK(H5),"",IF($J5=1,20,IF($J5=2,18,IF($J5=3,16,IF($J5=4,15,IF($J5=5,14,IF($J5=6,13,IF($J5=7,12,IF($J5=8,11,IF($J5=9,10,IF($J5=10,9,IF($J5=11,8,IF($J5=12,7,IF($J5=13,6,IF($J5=14,5,IF($J5=15,4,IF($J5=16,3,IF($J5=17,2,IF($J5&gt;18,1,)))))))))))))))))))</f>
        <v>15</v>
      </c>
      <c r="L5" s="16">
        <v>91</v>
      </c>
      <c r="M5" s="17">
        <v>3</v>
      </c>
      <c r="N5" s="38">
        <f t="shared" ref="N5:N14" si="4">IF(ISBLANK(L5),"",RANK($L5,$L$5:$L$14)+SUMPRODUCT(($L$5:$L$14=L5)*(M5&lt;$M$5:$M$14)))</f>
        <v>1</v>
      </c>
      <c r="O5" s="57">
        <f t="shared" ref="O5:O14" si="5">IF(ISBLANK(L5),"",IF($N5=1,20,IF($N5=2,18,IF($N5=3,16,IF($N5=4,15,IF($N5=5,14,IF($N5=6,13,IF($N5=7,12,IF($N5=8,11,IF($N5=9,10,IF($N5=10,9,IF($N5=11,8,IF($N5=12,7,IF($N5=13,6,IF($N5=14,5,IF($N5=15,4,IF($N5=16,3,IF($N5=17,2,IF($N5&gt;18,1,IF($N5=""," "))))))))))))))))))))</f>
        <v>20</v>
      </c>
      <c r="P5" s="58">
        <f t="shared" ref="P5:P14" si="6">IF(SUM(D5,H5,L5)=0,"",SUM(D5,H5,L5))</f>
        <v>276</v>
      </c>
      <c r="Q5" s="38">
        <f t="shared" ref="Q5:Q14" si="7">IF(ISBLANK(L5),"",SUM(G5,K5,O5))</f>
        <v>53</v>
      </c>
      <c r="R5" s="38">
        <f>IF(ISBLANK(L5),"",RANK($Q5,$Q$5:$Q$14))</f>
        <v>1</v>
      </c>
    </row>
    <row r="6" spans="1:18" ht="15.75" x14ac:dyDescent="0.25">
      <c r="A6" s="2">
        <v>5</v>
      </c>
      <c r="B6" s="8" t="s">
        <v>100</v>
      </c>
      <c r="C6" s="25">
        <v>1993</v>
      </c>
      <c r="D6" s="12">
        <v>95</v>
      </c>
      <c r="E6" s="13">
        <v>6</v>
      </c>
      <c r="F6" s="38">
        <f t="shared" si="0"/>
        <v>1</v>
      </c>
      <c r="G6" s="38">
        <f t="shared" si="1"/>
        <v>20</v>
      </c>
      <c r="H6" s="16">
        <v>89</v>
      </c>
      <c r="I6" s="17">
        <v>4</v>
      </c>
      <c r="J6" s="38">
        <f t="shared" si="2"/>
        <v>5</v>
      </c>
      <c r="K6" s="38">
        <f t="shared" si="3"/>
        <v>14</v>
      </c>
      <c r="L6" s="12">
        <v>85</v>
      </c>
      <c r="M6" s="13">
        <v>2</v>
      </c>
      <c r="N6" s="38">
        <f t="shared" si="4"/>
        <v>3</v>
      </c>
      <c r="O6" s="57">
        <f t="shared" si="5"/>
        <v>16</v>
      </c>
      <c r="P6" s="59">
        <f t="shared" si="6"/>
        <v>269</v>
      </c>
      <c r="Q6" s="38">
        <f t="shared" si="7"/>
        <v>50</v>
      </c>
      <c r="R6" s="38">
        <f>IF(ISBLANK(L6),"",RANK($Q6,$Q$5:$Q$14))</f>
        <v>2</v>
      </c>
    </row>
    <row r="7" spans="1:18" ht="15.75" x14ac:dyDescent="0.25">
      <c r="A7" s="2">
        <v>6</v>
      </c>
      <c r="B7" s="8" t="s">
        <v>18</v>
      </c>
      <c r="C7" s="25">
        <v>1977</v>
      </c>
      <c r="D7" s="12">
        <v>92</v>
      </c>
      <c r="E7" s="13">
        <v>3</v>
      </c>
      <c r="F7" s="38">
        <f t="shared" si="0"/>
        <v>4</v>
      </c>
      <c r="G7" s="38">
        <f t="shared" si="1"/>
        <v>15</v>
      </c>
      <c r="H7" s="16">
        <v>93</v>
      </c>
      <c r="I7" s="17">
        <v>4</v>
      </c>
      <c r="J7" s="38">
        <f t="shared" si="2"/>
        <v>1</v>
      </c>
      <c r="K7" s="38">
        <f t="shared" si="3"/>
        <v>20</v>
      </c>
      <c r="L7" s="16">
        <v>83</v>
      </c>
      <c r="M7" s="17">
        <v>2</v>
      </c>
      <c r="N7" s="38">
        <f t="shared" si="4"/>
        <v>4</v>
      </c>
      <c r="O7" s="57">
        <f t="shared" si="5"/>
        <v>15</v>
      </c>
      <c r="P7" s="59">
        <f t="shared" si="6"/>
        <v>268</v>
      </c>
      <c r="Q7" s="38">
        <f t="shared" si="7"/>
        <v>50</v>
      </c>
      <c r="R7" s="38">
        <v>3</v>
      </c>
    </row>
    <row r="8" spans="1:18" ht="15.75" x14ac:dyDescent="0.25">
      <c r="A8" s="2">
        <v>9</v>
      </c>
      <c r="B8" s="8" t="s">
        <v>74</v>
      </c>
      <c r="C8" s="25">
        <v>1986</v>
      </c>
      <c r="D8" s="12">
        <v>90</v>
      </c>
      <c r="E8" s="13">
        <v>4</v>
      </c>
      <c r="F8" s="38">
        <f t="shared" si="0"/>
        <v>5</v>
      </c>
      <c r="G8" s="38">
        <f t="shared" si="1"/>
        <v>14</v>
      </c>
      <c r="H8" s="16">
        <v>91</v>
      </c>
      <c r="I8" s="17">
        <v>5</v>
      </c>
      <c r="J8" s="38">
        <f t="shared" si="2"/>
        <v>3</v>
      </c>
      <c r="K8" s="38">
        <f t="shared" si="3"/>
        <v>16</v>
      </c>
      <c r="L8" s="16">
        <v>86</v>
      </c>
      <c r="M8" s="17">
        <v>2</v>
      </c>
      <c r="N8" s="38">
        <f t="shared" si="4"/>
        <v>2</v>
      </c>
      <c r="O8" s="57">
        <f t="shared" si="5"/>
        <v>18</v>
      </c>
      <c r="P8" s="59">
        <f t="shared" si="6"/>
        <v>267</v>
      </c>
      <c r="Q8" s="38">
        <f t="shared" si="7"/>
        <v>48</v>
      </c>
      <c r="R8" s="38">
        <f t="shared" ref="R8:R14" si="8">IF(ISBLANK(L8),"",RANK($Q8,$Q$5:$Q$14))</f>
        <v>4</v>
      </c>
    </row>
    <row r="9" spans="1:18" ht="15.75" x14ac:dyDescent="0.25">
      <c r="A9" s="2">
        <v>4</v>
      </c>
      <c r="B9" s="8" t="s">
        <v>48</v>
      </c>
      <c r="C9" s="25">
        <v>1973</v>
      </c>
      <c r="D9" s="12">
        <v>94</v>
      </c>
      <c r="E9" s="13">
        <v>5</v>
      </c>
      <c r="F9" s="38">
        <f t="shared" si="0"/>
        <v>2</v>
      </c>
      <c r="G9" s="38">
        <f t="shared" si="1"/>
        <v>18</v>
      </c>
      <c r="H9" s="16">
        <v>87</v>
      </c>
      <c r="I9" s="17">
        <v>1</v>
      </c>
      <c r="J9" s="38">
        <f t="shared" si="2"/>
        <v>7</v>
      </c>
      <c r="K9" s="38">
        <f t="shared" si="3"/>
        <v>12</v>
      </c>
      <c r="L9" s="16">
        <v>79</v>
      </c>
      <c r="M9" s="17">
        <v>3</v>
      </c>
      <c r="N9" s="38">
        <f t="shared" si="4"/>
        <v>5</v>
      </c>
      <c r="O9" s="57">
        <f t="shared" si="5"/>
        <v>14</v>
      </c>
      <c r="P9" s="59">
        <f t="shared" si="6"/>
        <v>260</v>
      </c>
      <c r="Q9" s="38">
        <f t="shared" si="7"/>
        <v>44</v>
      </c>
      <c r="R9" s="38">
        <f t="shared" si="8"/>
        <v>5</v>
      </c>
    </row>
    <row r="10" spans="1:18" ht="15.75" x14ac:dyDescent="0.25">
      <c r="A10" s="2">
        <v>8</v>
      </c>
      <c r="B10" s="8" t="s">
        <v>99</v>
      </c>
      <c r="C10" s="25">
        <v>1990</v>
      </c>
      <c r="D10" s="12">
        <v>79</v>
      </c>
      <c r="E10" s="13"/>
      <c r="F10" s="38">
        <f t="shared" si="0"/>
        <v>9</v>
      </c>
      <c r="G10" s="38">
        <f t="shared" si="1"/>
        <v>10</v>
      </c>
      <c r="H10" s="16">
        <v>92</v>
      </c>
      <c r="I10" s="17">
        <v>4</v>
      </c>
      <c r="J10" s="38">
        <f t="shared" si="2"/>
        <v>2</v>
      </c>
      <c r="K10" s="38">
        <f t="shared" si="3"/>
        <v>18</v>
      </c>
      <c r="L10" s="16">
        <v>71</v>
      </c>
      <c r="M10" s="17"/>
      <c r="N10" s="38">
        <f t="shared" si="4"/>
        <v>7</v>
      </c>
      <c r="O10" s="57">
        <f t="shared" si="5"/>
        <v>12</v>
      </c>
      <c r="P10" s="59">
        <f t="shared" si="6"/>
        <v>242</v>
      </c>
      <c r="Q10" s="38">
        <f t="shared" si="7"/>
        <v>40</v>
      </c>
      <c r="R10" s="38">
        <f t="shared" si="8"/>
        <v>6</v>
      </c>
    </row>
    <row r="11" spans="1:18" ht="15.75" x14ac:dyDescent="0.25">
      <c r="A11" s="2">
        <v>7</v>
      </c>
      <c r="B11" s="8" t="s">
        <v>28</v>
      </c>
      <c r="C11" s="25">
        <v>1972</v>
      </c>
      <c r="D11" s="12">
        <v>84</v>
      </c>
      <c r="E11" s="13">
        <v>2</v>
      </c>
      <c r="F11" s="38">
        <f t="shared" si="0"/>
        <v>8</v>
      </c>
      <c r="G11" s="38">
        <f t="shared" si="1"/>
        <v>11</v>
      </c>
      <c r="H11" s="16">
        <v>88</v>
      </c>
      <c r="I11" s="17">
        <v>4</v>
      </c>
      <c r="J11" s="38">
        <f t="shared" si="2"/>
        <v>6</v>
      </c>
      <c r="K11" s="38">
        <f t="shared" si="3"/>
        <v>13</v>
      </c>
      <c r="L11" s="16">
        <v>78</v>
      </c>
      <c r="M11" s="17"/>
      <c r="N11" s="38">
        <f t="shared" si="4"/>
        <v>6</v>
      </c>
      <c r="O11" s="57">
        <f t="shared" si="5"/>
        <v>13</v>
      </c>
      <c r="P11" s="59">
        <f t="shared" si="6"/>
        <v>250</v>
      </c>
      <c r="Q11" s="38">
        <f t="shared" si="7"/>
        <v>37</v>
      </c>
      <c r="R11" s="38">
        <f t="shared" si="8"/>
        <v>7</v>
      </c>
    </row>
    <row r="12" spans="1:18" ht="15.75" x14ac:dyDescent="0.25">
      <c r="A12" s="2">
        <v>3</v>
      </c>
      <c r="B12" s="8" t="s">
        <v>75</v>
      </c>
      <c r="C12" s="25">
        <v>1978</v>
      </c>
      <c r="D12" s="12">
        <v>86</v>
      </c>
      <c r="E12" s="13">
        <v>2</v>
      </c>
      <c r="F12" s="38">
        <f t="shared" si="0"/>
        <v>7</v>
      </c>
      <c r="G12" s="38">
        <f t="shared" si="1"/>
        <v>12</v>
      </c>
      <c r="H12" s="16">
        <v>81</v>
      </c>
      <c r="I12" s="17">
        <v>1</v>
      </c>
      <c r="J12" s="38">
        <f t="shared" si="2"/>
        <v>8</v>
      </c>
      <c r="K12" s="38">
        <f t="shared" si="3"/>
        <v>11</v>
      </c>
      <c r="L12" s="16">
        <v>65</v>
      </c>
      <c r="M12" s="17">
        <v>1</v>
      </c>
      <c r="N12" s="38">
        <f t="shared" si="4"/>
        <v>8</v>
      </c>
      <c r="O12" s="57">
        <f t="shared" si="5"/>
        <v>11</v>
      </c>
      <c r="P12" s="59">
        <f t="shared" si="6"/>
        <v>232</v>
      </c>
      <c r="Q12" s="38">
        <f t="shared" si="7"/>
        <v>34</v>
      </c>
      <c r="R12" s="38">
        <f t="shared" si="8"/>
        <v>8</v>
      </c>
    </row>
    <row r="13" spans="1:18" ht="15.75" x14ac:dyDescent="0.25">
      <c r="A13" s="2">
        <v>1</v>
      </c>
      <c r="B13" s="8" t="s">
        <v>51</v>
      </c>
      <c r="C13" s="25">
        <v>1983</v>
      </c>
      <c r="D13" s="12">
        <v>88</v>
      </c>
      <c r="E13" s="13">
        <v>2</v>
      </c>
      <c r="F13" s="38">
        <f t="shared" si="0"/>
        <v>6</v>
      </c>
      <c r="G13" s="38">
        <f t="shared" si="1"/>
        <v>13</v>
      </c>
      <c r="H13" s="16">
        <v>80</v>
      </c>
      <c r="I13" s="17">
        <v>1</v>
      </c>
      <c r="J13" s="38">
        <f t="shared" si="2"/>
        <v>9</v>
      </c>
      <c r="K13" s="38">
        <f t="shared" si="3"/>
        <v>10</v>
      </c>
      <c r="L13" s="16">
        <v>63</v>
      </c>
      <c r="M13" s="17">
        <v>1</v>
      </c>
      <c r="N13" s="38">
        <f t="shared" si="4"/>
        <v>9</v>
      </c>
      <c r="O13" s="57">
        <f t="shared" si="5"/>
        <v>10</v>
      </c>
      <c r="P13" s="59">
        <f t="shared" si="6"/>
        <v>231</v>
      </c>
      <c r="Q13" s="38">
        <f t="shared" si="7"/>
        <v>33</v>
      </c>
      <c r="R13" s="38">
        <f t="shared" si="8"/>
        <v>9</v>
      </c>
    </row>
    <row r="14" spans="1:18" ht="15.75" x14ac:dyDescent="0.25">
      <c r="A14" s="2">
        <v>10</v>
      </c>
      <c r="B14" s="8" t="s">
        <v>118</v>
      </c>
      <c r="C14" s="25">
        <v>1975</v>
      </c>
      <c r="D14" s="12">
        <v>78</v>
      </c>
      <c r="E14" s="13">
        <v>1</v>
      </c>
      <c r="F14" s="38">
        <f t="shared" si="0"/>
        <v>10</v>
      </c>
      <c r="G14" s="38">
        <f t="shared" si="1"/>
        <v>9</v>
      </c>
      <c r="H14" s="16">
        <v>76</v>
      </c>
      <c r="I14" s="17">
        <v>2</v>
      </c>
      <c r="J14" s="38">
        <f t="shared" si="2"/>
        <v>10</v>
      </c>
      <c r="K14" s="38">
        <f t="shared" si="3"/>
        <v>9</v>
      </c>
      <c r="L14" s="16">
        <v>62</v>
      </c>
      <c r="M14" s="17"/>
      <c r="N14" s="38">
        <f t="shared" si="4"/>
        <v>10</v>
      </c>
      <c r="O14" s="57">
        <f t="shared" si="5"/>
        <v>9</v>
      </c>
      <c r="P14" s="59">
        <f t="shared" si="6"/>
        <v>216</v>
      </c>
      <c r="Q14" s="38">
        <f t="shared" si="7"/>
        <v>27</v>
      </c>
      <c r="R14" s="38">
        <f t="shared" si="8"/>
        <v>10</v>
      </c>
    </row>
    <row r="15" spans="1:18" x14ac:dyDescent="0.25">
      <c r="A15" s="11"/>
    </row>
  </sheetData>
  <conditionalFormatting sqref="F5:F14">
    <cfRule type="duplicateValues" dxfId="38" priority="281"/>
  </conditionalFormatting>
  <conditionalFormatting sqref="G5:G14">
    <cfRule type="duplicateValues" dxfId="37" priority="282"/>
  </conditionalFormatting>
  <conditionalFormatting sqref="J5:J14">
    <cfRule type="duplicateValues" dxfId="36" priority="283"/>
  </conditionalFormatting>
  <conditionalFormatting sqref="K5:K14">
    <cfRule type="duplicateValues" dxfId="35" priority="284"/>
  </conditionalFormatting>
  <conditionalFormatting sqref="N5:N14">
    <cfRule type="duplicateValues" dxfId="34" priority="285"/>
  </conditionalFormatting>
  <conditionalFormatting sqref="O5:O14">
    <cfRule type="duplicateValues" dxfId="33" priority="286"/>
  </conditionalFormatting>
  <conditionalFormatting sqref="P5:P14">
    <cfRule type="duplicateValues" dxfId="32" priority="287"/>
  </conditionalFormatting>
  <conditionalFormatting sqref="Q5:Q14">
    <cfRule type="duplicateValues" dxfId="31" priority="288"/>
  </conditionalFormatting>
  <conditionalFormatting sqref="R5:R14">
    <cfRule type="duplicateValues" dxfId="30" priority="289"/>
  </conditionalFormatting>
  <pageMargins left="0.7" right="0.7" top="0.75" bottom="0.75" header="0.3" footer="0.3"/>
  <pageSetup paperSize="9" scale="66" orientation="landscape" r:id="rId1"/>
  <colBreaks count="1" manualBreakCount="1">
    <brk id="18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R23"/>
  <sheetViews>
    <sheetView tabSelected="1" topLeftCell="A2" zoomScale="93" zoomScaleNormal="93" workbookViewId="0">
      <selection activeCell="T10" sqref="T1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10" t="s">
        <v>109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 t="s">
        <v>113</v>
      </c>
      <c r="M2" s="10"/>
      <c r="N2" s="10"/>
      <c r="O2" s="10"/>
      <c r="P2" s="10"/>
      <c r="Q2" s="10"/>
      <c r="R2" s="10"/>
    </row>
    <row r="3" spans="1:18" ht="15" customHeight="1" x14ac:dyDescent="0.25">
      <c r="A3" s="11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46</v>
      </c>
      <c r="D4" s="5" t="s">
        <v>67</v>
      </c>
      <c r="E4" s="6" t="s">
        <v>66</v>
      </c>
      <c r="F4" s="6" t="s">
        <v>4</v>
      </c>
      <c r="G4" s="6" t="s">
        <v>5</v>
      </c>
      <c r="H4" s="5" t="s">
        <v>69</v>
      </c>
      <c r="I4" s="5" t="s">
        <v>23</v>
      </c>
      <c r="J4" s="6" t="s">
        <v>7</v>
      </c>
      <c r="K4" s="6" t="s">
        <v>8</v>
      </c>
      <c r="L4" s="5" t="s">
        <v>70</v>
      </c>
      <c r="M4" s="5" t="s">
        <v>22</v>
      </c>
      <c r="N4" s="6" t="s">
        <v>10</v>
      </c>
      <c r="O4" s="6" t="s">
        <v>11</v>
      </c>
      <c r="P4" s="6" t="s">
        <v>68</v>
      </c>
      <c r="Q4" s="6" t="s">
        <v>12</v>
      </c>
      <c r="R4" s="7" t="s">
        <v>2</v>
      </c>
    </row>
    <row r="5" spans="1:18" ht="15.75" x14ac:dyDescent="0.25">
      <c r="A5" s="14">
        <v>18</v>
      </c>
      <c r="B5" s="62" t="s">
        <v>30</v>
      </c>
      <c r="C5" s="24">
        <v>1954</v>
      </c>
      <c r="D5" s="16">
        <v>91</v>
      </c>
      <c r="E5" s="17"/>
      <c r="F5" s="38">
        <f t="shared" ref="F5:F22" si="0">IF(ISBLANK(D5),"",RANK($D5,$D$5:$D$22)+SUMPRODUCT(($D$5:$D$22=D5)*(E5&lt;$E$5:$E$22)))</f>
        <v>2</v>
      </c>
      <c r="G5" s="38">
        <f t="shared" ref="G5:G22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18</v>
      </c>
      <c r="H5" s="16">
        <v>89</v>
      </c>
      <c r="I5" s="19"/>
      <c r="J5" s="38">
        <f t="shared" ref="J5:J22" si="2">IF(ISBLANK(H5),"",RANK($H5,$H$5:$H$22)+SUMPRODUCT(($H$5:$H$22=H5)*(I5&lt;$I$5:$I$22)))</f>
        <v>1</v>
      </c>
      <c r="K5" s="38">
        <f t="shared" ref="K5:K22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16">
        <v>83</v>
      </c>
      <c r="M5" s="19"/>
      <c r="N5" s="38">
        <f t="shared" ref="N5:N22" si="4">IF(ISBLANK(L5),"",RANK($L5,$L$5:$L$22)+SUMPRODUCT(($L$5:$L$22=L5)*(M5&lt;$M$5:$M$22)))</f>
        <v>2</v>
      </c>
      <c r="O5" s="57">
        <f t="shared" ref="O5:O22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18</v>
      </c>
      <c r="P5" s="58">
        <f t="shared" ref="P5:P22" si="6">IF(SUM(D5,H5,L5)=0,"",SUM(D5,H5,L5))</f>
        <v>263</v>
      </c>
      <c r="Q5" s="38">
        <f t="shared" ref="Q5:Q22" si="7">IF(ISBLANK(L5),"",SUM(G5,K5,O5))</f>
        <v>56</v>
      </c>
      <c r="R5" s="38">
        <v>1</v>
      </c>
    </row>
    <row r="6" spans="1:18" ht="15.75" x14ac:dyDescent="0.25">
      <c r="A6" s="2">
        <v>9</v>
      </c>
      <c r="B6" s="63" t="s">
        <v>60</v>
      </c>
      <c r="C6" s="24">
        <v>1959</v>
      </c>
      <c r="D6" s="12">
        <v>95</v>
      </c>
      <c r="E6" s="13"/>
      <c r="F6" s="38">
        <f t="shared" si="0"/>
        <v>1</v>
      </c>
      <c r="G6" s="38">
        <f t="shared" si="1"/>
        <v>20</v>
      </c>
      <c r="H6" s="12">
        <v>85</v>
      </c>
      <c r="I6" s="20"/>
      <c r="J6" s="38">
        <f t="shared" si="2"/>
        <v>3</v>
      </c>
      <c r="K6" s="38">
        <f t="shared" si="3"/>
        <v>16</v>
      </c>
      <c r="L6" s="12">
        <v>84</v>
      </c>
      <c r="M6" s="20"/>
      <c r="N6" s="38">
        <f t="shared" si="4"/>
        <v>1</v>
      </c>
      <c r="O6" s="57">
        <f t="shared" si="5"/>
        <v>20</v>
      </c>
      <c r="P6" s="59">
        <f t="shared" si="6"/>
        <v>264</v>
      </c>
      <c r="Q6" s="38">
        <f t="shared" si="7"/>
        <v>56</v>
      </c>
      <c r="R6" s="38">
        <v>2</v>
      </c>
    </row>
    <row r="7" spans="1:18" ht="15.75" x14ac:dyDescent="0.25">
      <c r="A7" s="2">
        <v>11</v>
      </c>
      <c r="B7" s="63" t="s">
        <v>57</v>
      </c>
      <c r="C7" s="24">
        <v>1979</v>
      </c>
      <c r="D7" s="12">
        <v>90</v>
      </c>
      <c r="E7" s="13"/>
      <c r="F7" s="38">
        <f t="shared" si="0"/>
        <v>3</v>
      </c>
      <c r="G7" s="38">
        <f t="shared" si="1"/>
        <v>16</v>
      </c>
      <c r="H7" s="12">
        <v>87</v>
      </c>
      <c r="I7" s="20"/>
      <c r="J7" s="38">
        <f t="shared" si="2"/>
        <v>2</v>
      </c>
      <c r="K7" s="38">
        <f t="shared" si="3"/>
        <v>18</v>
      </c>
      <c r="L7" s="12">
        <v>82</v>
      </c>
      <c r="M7" s="20"/>
      <c r="N7" s="38">
        <f t="shared" si="4"/>
        <v>3</v>
      </c>
      <c r="O7" s="57">
        <f t="shared" si="5"/>
        <v>16</v>
      </c>
      <c r="P7" s="59">
        <f t="shared" si="6"/>
        <v>259</v>
      </c>
      <c r="Q7" s="38">
        <f t="shared" si="7"/>
        <v>50</v>
      </c>
      <c r="R7" s="38">
        <f>IF(ISBLANK(L7),"",RANK($Q7,$Q$5:$Q$22))</f>
        <v>3</v>
      </c>
    </row>
    <row r="8" spans="1:18" ht="15.75" x14ac:dyDescent="0.25">
      <c r="A8" s="2">
        <v>8</v>
      </c>
      <c r="B8" s="63" t="s">
        <v>31</v>
      </c>
      <c r="C8" s="24">
        <v>1991</v>
      </c>
      <c r="D8" s="12">
        <v>83</v>
      </c>
      <c r="E8" s="13"/>
      <c r="F8" s="38">
        <f t="shared" si="0"/>
        <v>6</v>
      </c>
      <c r="G8" s="38">
        <f t="shared" si="1"/>
        <v>13</v>
      </c>
      <c r="H8" s="12">
        <v>84</v>
      </c>
      <c r="I8" s="20"/>
      <c r="J8" s="38">
        <f t="shared" si="2"/>
        <v>4</v>
      </c>
      <c r="K8" s="38">
        <f t="shared" si="3"/>
        <v>15</v>
      </c>
      <c r="L8" s="12">
        <v>78</v>
      </c>
      <c r="M8" s="20"/>
      <c r="N8" s="38">
        <f t="shared" si="4"/>
        <v>4</v>
      </c>
      <c r="O8" s="57">
        <f t="shared" si="5"/>
        <v>15</v>
      </c>
      <c r="P8" s="59">
        <f t="shared" si="6"/>
        <v>245</v>
      </c>
      <c r="Q8" s="38">
        <f t="shared" si="7"/>
        <v>43</v>
      </c>
      <c r="R8" s="38">
        <f>IF(ISBLANK(L8),"",RANK($Q8,$Q$5:$Q$22))</f>
        <v>4</v>
      </c>
    </row>
    <row r="9" spans="1:18" ht="15.75" x14ac:dyDescent="0.25">
      <c r="A9" s="2">
        <v>1</v>
      </c>
      <c r="B9" s="63" t="s">
        <v>29</v>
      </c>
      <c r="C9" s="24">
        <v>1977</v>
      </c>
      <c r="D9" s="12">
        <v>84</v>
      </c>
      <c r="E9" s="13"/>
      <c r="F9" s="38">
        <f t="shared" si="0"/>
        <v>5</v>
      </c>
      <c r="G9" s="38">
        <f t="shared" si="1"/>
        <v>14</v>
      </c>
      <c r="H9" s="12">
        <v>69</v>
      </c>
      <c r="I9" s="20"/>
      <c r="J9" s="38">
        <f t="shared" si="2"/>
        <v>8</v>
      </c>
      <c r="K9" s="38">
        <f t="shared" si="3"/>
        <v>11</v>
      </c>
      <c r="L9" s="12">
        <v>70</v>
      </c>
      <c r="M9" s="20">
        <v>2</v>
      </c>
      <c r="N9" s="38">
        <f t="shared" si="4"/>
        <v>6</v>
      </c>
      <c r="O9" s="57">
        <f t="shared" si="5"/>
        <v>13</v>
      </c>
      <c r="P9" s="59">
        <f t="shared" si="6"/>
        <v>223</v>
      </c>
      <c r="Q9" s="38">
        <f t="shared" si="7"/>
        <v>38</v>
      </c>
      <c r="R9" s="38">
        <f>IF(ISBLANK(L9),"",RANK($Q9,$Q$5:$Q$22))</f>
        <v>5</v>
      </c>
    </row>
    <row r="10" spans="1:18" ht="15.75" x14ac:dyDescent="0.25">
      <c r="A10" s="2">
        <v>3</v>
      </c>
      <c r="B10" s="63" t="s">
        <v>55</v>
      </c>
      <c r="C10" s="24">
        <v>1980</v>
      </c>
      <c r="D10" s="12">
        <v>73</v>
      </c>
      <c r="E10" s="13"/>
      <c r="F10" s="38">
        <f t="shared" si="0"/>
        <v>8</v>
      </c>
      <c r="G10" s="38">
        <f t="shared" si="1"/>
        <v>11</v>
      </c>
      <c r="H10" s="12">
        <v>58</v>
      </c>
      <c r="I10" s="20"/>
      <c r="J10" s="38">
        <f t="shared" si="2"/>
        <v>11</v>
      </c>
      <c r="K10" s="38">
        <f t="shared" si="3"/>
        <v>8</v>
      </c>
      <c r="L10" s="12">
        <v>71</v>
      </c>
      <c r="M10" s="20"/>
      <c r="N10" s="38">
        <f t="shared" si="4"/>
        <v>5</v>
      </c>
      <c r="O10" s="57">
        <f t="shared" si="5"/>
        <v>14</v>
      </c>
      <c r="P10" s="59">
        <f t="shared" si="6"/>
        <v>202</v>
      </c>
      <c r="Q10" s="38">
        <f t="shared" si="7"/>
        <v>33</v>
      </c>
      <c r="R10" s="38">
        <f>IF(ISBLANK(L10),"",RANK($Q10,$Q$5:$Q$22))</f>
        <v>6</v>
      </c>
    </row>
    <row r="11" spans="1:18" ht="15.75" x14ac:dyDescent="0.25">
      <c r="A11" s="2">
        <v>12</v>
      </c>
      <c r="B11" s="63" t="s">
        <v>102</v>
      </c>
      <c r="C11" s="24">
        <v>1997</v>
      </c>
      <c r="D11" s="12">
        <v>85</v>
      </c>
      <c r="E11" s="13"/>
      <c r="F11" s="38">
        <f t="shared" si="0"/>
        <v>4</v>
      </c>
      <c r="G11" s="38">
        <f t="shared" si="1"/>
        <v>15</v>
      </c>
      <c r="H11" s="12">
        <v>60</v>
      </c>
      <c r="I11" s="20"/>
      <c r="J11" s="38">
        <f t="shared" si="2"/>
        <v>10</v>
      </c>
      <c r="K11" s="38">
        <f t="shared" si="3"/>
        <v>9</v>
      </c>
      <c r="L11" s="12">
        <v>63</v>
      </c>
      <c r="M11" s="20"/>
      <c r="N11" s="38">
        <f t="shared" si="4"/>
        <v>10</v>
      </c>
      <c r="O11" s="57">
        <f t="shared" si="5"/>
        <v>9</v>
      </c>
      <c r="P11" s="59">
        <f t="shared" si="6"/>
        <v>208</v>
      </c>
      <c r="Q11" s="38">
        <f t="shared" si="7"/>
        <v>33</v>
      </c>
      <c r="R11" s="38">
        <v>7</v>
      </c>
    </row>
    <row r="12" spans="1:18" ht="15.75" x14ac:dyDescent="0.25">
      <c r="A12" s="2">
        <v>16</v>
      </c>
      <c r="B12" s="63" t="s">
        <v>56</v>
      </c>
      <c r="C12" s="24">
        <v>1989</v>
      </c>
      <c r="D12" s="12">
        <v>66</v>
      </c>
      <c r="E12" s="13"/>
      <c r="F12" s="38">
        <f t="shared" si="0"/>
        <v>11</v>
      </c>
      <c r="G12" s="38">
        <f t="shared" si="1"/>
        <v>8</v>
      </c>
      <c r="H12" s="12">
        <v>75</v>
      </c>
      <c r="I12" s="20"/>
      <c r="J12" s="38">
        <f t="shared" si="2"/>
        <v>6</v>
      </c>
      <c r="K12" s="38">
        <f t="shared" si="3"/>
        <v>13</v>
      </c>
      <c r="L12" s="12">
        <v>70</v>
      </c>
      <c r="M12" s="70"/>
      <c r="N12" s="38">
        <f t="shared" si="4"/>
        <v>8</v>
      </c>
      <c r="O12" s="57">
        <f t="shared" si="5"/>
        <v>11</v>
      </c>
      <c r="P12" s="59">
        <f t="shared" si="6"/>
        <v>211</v>
      </c>
      <c r="Q12" s="38">
        <f t="shared" si="7"/>
        <v>32</v>
      </c>
      <c r="R12" s="38">
        <f>IF(ISBLANK(L12),"",RANK($Q12,$Q$5:$Q$22))</f>
        <v>8</v>
      </c>
    </row>
    <row r="13" spans="1:18" ht="15.75" x14ac:dyDescent="0.25">
      <c r="A13" s="2">
        <v>14</v>
      </c>
      <c r="B13" s="63" t="s">
        <v>90</v>
      </c>
      <c r="C13" s="24">
        <v>1980</v>
      </c>
      <c r="D13" s="12">
        <v>75</v>
      </c>
      <c r="E13" s="13"/>
      <c r="F13" s="38">
        <f t="shared" si="0"/>
        <v>7</v>
      </c>
      <c r="G13" s="38">
        <f t="shared" si="1"/>
        <v>12</v>
      </c>
      <c r="H13" s="12">
        <v>70</v>
      </c>
      <c r="I13" s="20"/>
      <c r="J13" s="38">
        <f t="shared" si="2"/>
        <v>7</v>
      </c>
      <c r="K13" s="38">
        <f t="shared" si="3"/>
        <v>12</v>
      </c>
      <c r="L13" s="12">
        <v>51</v>
      </c>
      <c r="M13" s="20"/>
      <c r="N13" s="38">
        <f t="shared" si="4"/>
        <v>13</v>
      </c>
      <c r="O13" s="57">
        <f t="shared" si="5"/>
        <v>6</v>
      </c>
      <c r="P13" s="59">
        <f t="shared" si="6"/>
        <v>196</v>
      </c>
      <c r="Q13" s="38">
        <f t="shared" si="7"/>
        <v>30</v>
      </c>
      <c r="R13" s="38">
        <f>IF(ISBLANK(L13),"",RANK($Q13,$Q$5:$Q$22))</f>
        <v>9</v>
      </c>
    </row>
    <row r="14" spans="1:18" ht="15.75" x14ac:dyDescent="0.25">
      <c r="A14" s="2">
        <v>17</v>
      </c>
      <c r="B14" s="63" t="s">
        <v>121</v>
      </c>
      <c r="C14" s="24">
        <v>1977</v>
      </c>
      <c r="D14" s="12">
        <v>61</v>
      </c>
      <c r="E14" s="13"/>
      <c r="F14" s="38">
        <f t="shared" si="0"/>
        <v>12</v>
      </c>
      <c r="G14" s="38">
        <f t="shared" si="1"/>
        <v>7</v>
      </c>
      <c r="H14" s="12">
        <v>77</v>
      </c>
      <c r="I14" s="20"/>
      <c r="J14" s="38">
        <f t="shared" si="2"/>
        <v>5</v>
      </c>
      <c r="K14" s="38">
        <f t="shared" si="3"/>
        <v>14</v>
      </c>
      <c r="L14" s="12">
        <v>50</v>
      </c>
      <c r="M14" s="20"/>
      <c r="N14" s="38">
        <f t="shared" si="4"/>
        <v>14</v>
      </c>
      <c r="O14" s="57">
        <f t="shared" si="5"/>
        <v>5</v>
      </c>
      <c r="P14" s="59">
        <f t="shared" si="6"/>
        <v>188</v>
      </c>
      <c r="Q14" s="38">
        <f t="shared" si="7"/>
        <v>26</v>
      </c>
      <c r="R14" s="38">
        <f>IF(ISBLANK(L14),"",RANK($Q14,$Q$5:$Q$22))</f>
        <v>10</v>
      </c>
    </row>
    <row r="15" spans="1:18" ht="15.75" x14ac:dyDescent="0.25">
      <c r="A15" s="2">
        <v>5</v>
      </c>
      <c r="B15" s="63" t="s">
        <v>120</v>
      </c>
      <c r="C15" s="24">
        <v>1972</v>
      </c>
      <c r="D15" s="12">
        <v>68</v>
      </c>
      <c r="E15" s="13"/>
      <c r="F15" s="38">
        <f t="shared" si="0"/>
        <v>10</v>
      </c>
      <c r="G15" s="38">
        <f t="shared" si="1"/>
        <v>9</v>
      </c>
      <c r="H15" s="12">
        <v>30</v>
      </c>
      <c r="I15" s="20">
        <v>1</v>
      </c>
      <c r="J15" s="38">
        <f t="shared" si="2"/>
        <v>16</v>
      </c>
      <c r="K15" s="38">
        <f t="shared" si="3"/>
        <v>3</v>
      </c>
      <c r="L15" s="12">
        <v>70</v>
      </c>
      <c r="M15" s="20">
        <v>1</v>
      </c>
      <c r="N15" s="38">
        <f t="shared" si="4"/>
        <v>7</v>
      </c>
      <c r="O15" s="57">
        <f t="shared" si="5"/>
        <v>12</v>
      </c>
      <c r="P15" s="59">
        <f t="shared" si="6"/>
        <v>168</v>
      </c>
      <c r="Q15" s="38">
        <f t="shared" si="7"/>
        <v>24</v>
      </c>
      <c r="R15" s="38">
        <f>IF(ISBLANK(L15),"",RANK($Q15,$Q$5:$Q$22))</f>
        <v>11</v>
      </c>
    </row>
    <row r="16" spans="1:18" ht="15.75" x14ac:dyDescent="0.25">
      <c r="A16" s="2">
        <v>2</v>
      </c>
      <c r="B16" s="63" t="s">
        <v>53</v>
      </c>
      <c r="C16" s="24">
        <v>1978</v>
      </c>
      <c r="D16" s="12">
        <v>71</v>
      </c>
      <c r="E16" s="13"/>
      <c r="F16" s="38">
        <f t="shared" si="0"/>
        <v>9</v>
      </c>
      <c r="G16" s="38">
        <f t="shared" si="1"/>
        <v>10</v>
      </c>
      <c r="H16" s="12">
        <v>51</v>
      </c>
      <c r="I16" s="20"/>
      <c r="J16" s="38">
        <f t="shared" si="2"/>
        <v>13</v>
      </c>
      <c r="K16" s="38">
        <f t="shared" si="3"/>
        <v>6</v>
      </c>
      <c r="L16" s="12">
        <v>62</v>
      </c>
      <c r="M16" s="20"/>
      <c r="N16" s="38">
        <f t="shared" si="4"/>
        <v>11</v>
      </c>
      <c r="O16" s="57">
        <f t="shared" si="5"/>
        <v>8</v>
      </c>
      <c r="P16" s="59">
        <f t="shared" si="6"/>
        <v>184</v>
      </c>
      <c r="Q16" s="38">
        <f t="shared" si="7"/>
        <v>24</v>
      </c>
      <c r="R16" s="38">
        <v>12</v>
      </c>
    </row>
    <row r="17" spans="1:18" ht="15.75" x14ac:dyDescent="0.25">
      <c r="A17" s="2">
        <v>4</v>
      </c>
      <c r="B17" s="63" t="s">
        <v>59</v>
      </c>
      <c r="C17" s="24">
        <v>1975</v>
      </c>
      <c r="D17" s="12">
        <v>59</v>
      </c>
      <c r="E17" s="13"/>
      <c r="F17" s="38">
        <f t="shared" si="0"/>
        <v>13</v>
      </c>
      <c r="G17" s="38">
        <f t="shared" si="1"/>
        <v>6</v>
      </c>
      <c r="H17" s="12">
        <v>63</v>
      </c>
      <c r="I17" s="20"/>
      <c r="J17" s="38">
        <f t="shared" si="2"/>
        <v>9</v>
      </c>
      <c r="K17" s="38">
        <f t="shared" si="3"/>
        <v>10</v>
      </c>
      <c r="L17" s="12">
        <v>38</v>
      </c>
      <c r="M17" s="20"/>
      <c r="N17" s="38">
        <f t="shared" si="4"/>
        <v>15</v>
      </c>
      <c r="O17" s="57">
        <f t="shared" si="5"/>
        <v>4</v>
      </c>
      <c r="P17" s="59">
        <f t="shared" si="6"/>
        <v>160</v>
      </c>
      <c r="Q17" s="38">
        <f t="shared" si="7"/>
        <v>20</v>
      </c>
      <c r="R17" s="38">
        <f t="shared" ref="R17:R22" si="8">IF(ISBLANK(L17),"",RANK($Q17,$Q$5:$Q$22))</f>
        <v>13</v>
      </c>
    </row>
    <row r="18" spans="1:18" ht="15.75" x14ac:dyDescent="0.25">
      <c r="A18" s="2">
        <v>7</v>
      </c>
      <c r="B18" s="63" t="s">
        <v>94</v>
      </c>
      <c r="C18" s="24">
        <v>1992</v>
      </c>
      <c r="D18" s="12">
        <v>50</v>
      </c>
      <c r="E18" s="13"/>
      <c r="F18" s="38">
        <f t="shared" si="0"/>
        <v>15</v>
      </c>
      <c r="G18" s="38">
        <f t="shared" si="1"/>
        <v>4</v>
      </c>
      <c r="H18" s="12">
        <v>42</v>
      </c>
      <c r="I18" s="20"/>
      <c r="J18" s="38">
        <f t="shared" si="2"/>
        <v>14</v>
      </c>
      <c r="K18" s="38">
        <f t="shared" si="3"/>
        <v>5</v>
      </c>
      <c r="L18" s="12">
        <v>68</v>
      </c>
      <c r="M18" s="20"/>
      <c r="N18" s="38">
        <f t="shared" si="4"/>
        <v>9</v>
      </c>
      <c r="O18" s="57">
        <f t="shared" si="5"/>
        <v>10</v>
      </c>
      <c r="P18" s="59">
        <f t="shared" si="6"/>
        <v>160</v>
      </c>
      <c r="Q18" s="38">
        <f t="shared" si="7"/>
        <v>19</v>
      </c>
      <c r="R18" s="38">
        <f t="shared" si="8"/>
        <v>14</v>
      </c>
    </row>
    <row r="19" spans="1:18" ht="15.75" x14ac:dyDescent="0.25">
      <c r="A19" s="2">
        <v>10</v>
      </c>
      <c r="B19" s="63" t="s">
        <v>95</v>
      </c>
      <c r="C19" s="24">
        <v>1977</v>
      </c>
      <c r="D19" s="12">
        <v>57</v>
      </c>
      <c r="E19" s="13"/>
      <c r="F19" s="38">
        <f t="shared" si="0"/>
        <v>14</v>
      </c>
      <c r="G19" s="38">
        <f t="shared" si="1"/>
        <v>5</v>
      </c>
      <c r="H19" s="12">
        <v>40</v>
      </c>
      <c r="I19" s="20"/>
      <c r="J19" s="38">
        <f t="shared" si="2"/>
        <v>15</v>
      </c>
      <c r="K19" s="38">
        <f t="shared" si="3"/>
        <v>4</v>
      </c>
      <c r="L19" s="12">
        <v>61</v>
      </c>
      <c r="M19" s="20"/>
      <c r="N19" s="38">
        <f t="shared" si="4"/>
        <v>12</v>
      </c>
      <c r="O19" s="57">
        <f t="shared" si="5"/>
        <v>7</v>
      </c>
      <c r="P19" s="59">
        <f t="shared" si="6"/>
        <v>158</v>
      </c>
      <c r="Q19" s="38">
        <f t="shared" si="7"/>
        <v>16</v>
      </c>
      <c r="R19" s="38">
        <f t="shared" si="8"/>
        <v>15</v>
      </c>
    </row>
    <row r="20" spans="1:18" ht="15.75" x14ac:dyDescent="0.25">
      <c r="A20" s="2">
        <v>15</v>
      </c>
      <c r="B20" s="63" t="s">
        <v>32</v>
      </c>
      <c r="C20" s="24">
        <v>1958</v>
      </c>
      <c r="D20" s="12">
        <v>39</v>
      </c>
      <c r="E20" s="13"/>
      <c r="F20" s="38">
        <f t="shared" si="0"/>
        <v>16</v>
      </c>
      <c r="G20" s="38">
        <f t="shared" si="1"/>
        <v>3</v>
      </c>
      <c r="H20" s="12">
        <v>54</v>
      </c>
      <c r="I20" s="20"/>
      <c r="J20" s="38">
        <f t="shared" si="2"/>
        <v>12</v>
      </c>
      <c r="K20" s="38">
        <f t="shared" si="3"/>
        <v>7</v>
      </c>
      <c r="L20" s="12">
        <v>26</v>
      </c>
      <c r="M20" s="20"/>
      <c r="N20" s="38">
        <f t="shared" si="4"/>
        <v>16</v>
      </c>
      <c r="O20" s="57">
        <f t="shared" si="5"/>
        <v>3</v>
      </c>
      <c r="P20" s="59">
        <f t="shared" si="6"/>
        <v>119</v>
      </c>
      <c r="Q20" s="38">
        <f t="shared" si="7"/>
        <v>13</v>
      </c>
      <c r="R20" s="38">
        <f t="shared" si="8"/>
        <v>16</v>
      </c>
    </row>
    <row r="21" spans="1:18" ht="15.75" x14ac:dyDescent="0.25">
      <c r="A21" s="2">
        <v>6</v>
      </c>
      <c r="B21" s="63" t="s">
        <v>101</v>
      </c>
      <c r="C21" s="24">
        <v>1971</v>
      </c>
      <c r="D21" s="12">
        <v>35</v>
      </c>
      <c r="E21" s="13"/>
      <c r="F21" s="38">
        <f t="shared" si="0"/>
        <v>17</v>
      </c>
      <c r="G21" s="38">
        <f t="shared" si="1"/>
        <v>2</v>
      </c>
      <c r="H21" s="12">
        <v>30</v>
      </c>
      <c r="I21" s="20"/>
      <c r="J21" s="38">
        <f t="shared" si="2"/>
        <v>17</v>
      </c>
      <c r="K21" s="38">
        <f t="shared" si="3"/>
        <v>2</v>
      </c>
      <c r="L21" s="12">
        <v>1</v>
      </c>
      <c r="M21" s="20"/>
      <c r="N21" s="38">
        <f t="shared" si="4"/>
        <v>18</v>
      </c>
      <c r="O21" s="57">
        <f t="shared" si="5"/>
        <v>1</v>
      </c>
      <c r="P21" s="59">
        <f t="shared" si="6"/>
        <v>66</v>
      </c>
      <c r="Q21" s="38">
        <f t="shared" si="7"/>
        <v>5</v>
      </c>
      <c r="R21" s="38">
        <f t="shared" si="8"/>
        <v>17</v>
      </c>
    </row>
    <row r="22" spans="1:18" ht="15.75" x14ac:dyDescent="0.25">
      <c r="A22" s="2">
        <v>13</v>
      </c>
      <c r="B22" s="63" t="s">
        <v>103</v>
      </c>
      <c r="C22" s="24">
        <v>1976</v>
      </c>
      <c r="D22" s="12">
        <v>25</v>
      </c>
      <c r="E22" s="13"/>
      <c r="F22" s="38">
        <f t="shared" si="0"/>
        <v>18</v>
      </c>
      <c r="G22" s="38">
        <f t="shared" si="1"/>
        <v>1</v>
      </c>
      <c r="H22" s="12">
        <v>7</v>
      </c>
      <c r="I22" s="20"/>
      <c r="J22" s="38">
        <f t="shared" si="2"/>
        <v>18</v>
      </c>
      <c r="K22" s="38">
        <f t="shared" si="3"/>
        <v>1</v>
      </c>
      <c r="L22" s="12">
        <v>22</v>
      </c>
      <c r="M22" s="20"/>
      <c r="N22" s="38">
        <f t="shared" si="4"/>
        <v>17</v>
      </c>
      <c r="O22" s="57">
        <f t="shared" si="5"/>
        <v>2</v>
      </c>
      <c r="P22" s="59">
        <f t="shared" si="6"/>
        <v>54</v>
      </c>
      <c r="Q22" s="38">
        <f t="shared" si="7"/>
        <v>4</v>
      </c>
      <c r="R22" s="38">
        <f t="shared" si="8"/>
        <v>18</v>
      </c>
    </row>
    <row r="23" spans="1:18" x14ac:dyDescent="0.25">
      <c r="A23" s="11"/>
    </row>
  </sheetData>
  <conditionalFormatting sqref="F5:F22">
    <cfRule type="duplicateValues" dxfId="29" priority="290"/>
  </conditionalFormatting>
  <conditionalFormatting sqref="G5:G22">
    <cfRule type="duplicateValues" dxfId="28" priority="291"/>
  </conditionalFormatting>
  <conditionalFormatting sqref="J5:J22">
    <cfRule type="duplicateValues" dxfId="27" priority="292"/>
  </conditionalFormatting>
  <conditionalFormatting sqref="K5:K22">
    <cfRule type="duplicateValues" dxfId="26" priority="293"/>
  </conditionalFormatting>
  <conditionalFormatting sqref="N5:N22">
    <cfRule type="duplicateValues" dxfId="25" priority="294"/>
  </conditionalFormatting>
  <conditionalFormatting sqref="O5:O22">
    <cfRule type="duplicateValues" dxfId="24" priority="295"/>
  </conditionalFormatting>
  <conditionalFormatting sqref="P5:P22">
    <cfRule type="duplicateValues" dxfId="23" priority="296"/>
  </conditionalFormatting>
  <conditionalFormatting sqref="Q5:Q22">
    <cfRule type="duplicateValues" dxfId="22" priority="297"/>
  </conditionalFormatting>
  <conditionalFormatting sqref="R5:R22">
    <cfRule type="duplicateValues" dxfId="21" priority="298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1VŠ</vt:lpstr>
      <vt:lpstr>1SŠ</vt:lpstr>
      <vt:lpstr>1P</vt:lpstr>
      <vt:lpstr>2VŠ</vt:lpstr>
      <vt:lpstr>2SŠ</vt:lpstr>
      <vt:lpstr>2P</vt:lpstr>
      <vt:lpstr>3VŠ</vt:lpstr>
      <vt:lpstr>3SŠ</vt:lpstr>
      <vt:lpstr>3P</vt:lpstr>
      <vt:lpstr>VŠ Kopā</vt:lpstr>
      <vt:lpstr>ŠS Kopā</vt:lpstr>
      <vt:lpstr>P kopā</vt:lpstr>
      <vt:lpstr>VĀRDI</vt:lpstr>
      <vt:lpstr>'1P'!Print_Area</vt:lpstr>
      <vt:lpstr>'1SŠ'!Print_Area</vt:lpstr>
      <vt:lpstr>'1VŠ'!Print_Area</vt:lpstr>
      <vt:lpstr>'2SŠ'!Print_Area</vt:lpstr>
      <vt:lpstr>'2VŠ'!Print_Area</vt:lpstr>
      <vt:lpstr>'3P'!Print_Area</vt:lpstr>
      <vt:lpstr>'3SŠ'!Print_Area</vt:lpstr>
      <vt:lpstr>'3VŠ'!Print_Area</vt:lpstr>
      <vt:lpstr>'P kopā'!Print_Area</vt:lpstr>
      <vt:lpstr>'ŠS Kopā'!Print_Area</vt:lpstr>
      <vt:lpstr>'VŠ Kopā'!Print_Area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2025-11-24T08:47:51Z</dcterms:modified>
</cp:coreProperties>
</file>